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 สตง\รวมงาน สตง\ITA\ITA 2569\ข้อ O แต่ละสำนัก\สบท\"/>
    </mc:Choice>
  </mc:AlternateContent>
  <xr:revisionPtr revIDLastSave="0" documentId="13_ncr:1_{5937A168-6214-44ED-A2B3-1E1168C93C8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ตาราง1-2" sheetId="1" r:id="rId1"/>
    <sheet name="ตาราง3" sheetId="4" r:id="rId2"/>
    <sheet name="ตาราง4" sheetId="7" r:id="rId3"/>
  </sheets>
  <definedNames>
    <definedName name="_xlnm.Print_Area" localSheetId="0">'ตาราง1-2'!$A$1:$M$18</definedName>
    <definedName name="_xlnm.Print_Area" localSheetId="1">ตาราง3!$A$1:$AD$58</definedName>
    <definedName name="_xlnm.Print_Area" localSheetId="2">ตาราง4!$A$1:$P$92</definedName>
    <definedName name="_xlnm.Print_Titles" localSheetId="2">ตาราง4!$2:$5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9" i="1" l="1"/>
  <c r="I9" i="1"/>
  <c r="F9" i="1"/>
  <c r="M9" i="1"/>
  <c r="K9" i="1"/>
  <c r="F15" i="1"/>
  <c r="F16" i="1" s="1"/>
  <c r="F14" i="1"/>
  <c r="C16" i="1"/>
  <c r="D16" i="1"/>
  <c r="E16" i="1"/>
  <c r="C9" i="1"/>
  <c r="D9" i="1" l="1"/>
  <c r="D6" i="4" l="1"/>
  <c r="B16" i="1"/>
  <c r="C38" i="4"/>
  <c r="D38" i="4"/>
  <c r="C39" i="4"/>
  <c r="D39" i="4"/>
  <c r="C40" i="4"/>
  <c r="D40" i="4"/>
  <c r="C41" i="4"/>
  <c r="B41" i="4" s="1"/>
  <c r="D41" i="4"/>
  <c r="C42" i="4"/>
  <c r="D42" i="4"/>
  <c r="C43" i="4"/>
  <c r="D43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C22" i="4"/>
  <c r="D22" i="4"/>
  <c r="C23" i="4"/>
  <c r="D23" i="4"/>
  <c r="C24" i="4"/>
  <c r="D24" i="4"/>
  <c r="C25" i="4"/>
  <c r="C10" i="4"/>
  <c r="D10" i="4"/>
  <c r="C11" i="4"/>
  <c r="D11" i="4"/>
  <c r="D25" i="4"/>
  <c r="C8" i="4"/>
  <c r="D8" i="4"/>
  <c r="C9" i="4"/>
  <c r="D9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7" i="4"/>
  <c r="D7" i="4"/>
  <c r="C33" i="4"/>
  <c r="D33" i="4"/>
  <c r="C34" i="4"/>
  <c r="D34" i="4"/>
  <c r="C35" i="4"/>
  <c r="D35" i="4"/>
  <c r="B35" i="4" s="1"/>
  <c r="C36" i="4"/>
  <c r="D36" i="4"/>
  <c r="C37" i="4"/>
  <c r="D37" i="4"/>
  <c r="C44" i="4"/>
  <c r="D44" i="4"/>
  <c r="C45" i="4"/>
  <c r="D45" i="4"/>
  <c r="C46" i="4"/>
  <c r="D46" i="4"/>
  <c r="C47" i="4"/>
  <c r="D47" i="4"/>
  <c r="C48" i="4"/>
  <c r="D48" i="4"/>
  <c r="C49" i="4"/>
  <c r="D49" i="4"/>
  <c r="C6" i="4"/>
  <c r="E50" i="4"/>
  <c r="F50" i="4"/>
  <c r="G50" i="4"/>
  <c r="H50" i="4"/>
  <c r="I50" i="4"/>
  <c r="J50" i="4"/>
  <c r="K50" i="4"/>
  <c r="L50" i="4"/>
  <c r="M50" i="4"/>
  <c r="N50" i="4"/>
  <c r="O50" i="4"/>
  <c r="P50" i="4"/>
  <c r="Q50" i="4"/>
  <c r="R50" i="4"/>
  <c r="S50" i="4"/>
  <c r="T50" i="4"/>
  <c r="U50" i="4"/>
  <c r="V50" i="4"/>
  <c r="W50" i="4"/>
  <c r="X50" i="4"/>
  <c r="Y50" i="4"/>
  <c r="Z50" i="4"/>
  <c r="AA50" i="4"/>
  <c r="AB50" i="4"/>
  <c r="AC50" i="4"/>
  <c r="AD50" i="4"/>
  <c r="D84" i="7"/>
  <c r="H87" i="7" s="1"/>
  <c r="E84" i="7"/>
  <c r="F84" i="7"/>
  <c r="G84" i="7"/>
  <c r="H84" i="7"/>
  <c r="I84" i="7"/>
  <c r="J84" i="7"/>
  <c r="K84" i="7"/>
  <c r="L84" i="7"/>
  <c r="M84" i="7"/>
  <c r="N84" i="7"/>
  <c r="O84" i="7"/>
  <c r="P84" i="7"/>
  <c r="C84" i="7"/>
  <c r="B19" i="4" l="1"/>
  <c r="B17" i="4"/>
  <c r="D50" i="4"/>
  <c r="N53" i="4" s="1"/>
  <c r="B23" i="4"/>
  <c r="B40" i="4"/>
  <c r="B26" i="4"/>
  <c r="B39" i="4"/>
  <c r="B38" i="4"/>
  <c r="B42" i="4"/>
  <c r="B49" i="4"/>
  <c r="B24" i="4"/>
  <c r="B13" i="4"/>
  <c r="B15" i="4"/>
  <c r="B43" i="4"/>
  <c r="B25" i="4"/>
  <c r="B22" i="4"/>
  <c r="B18" i="4"/>
  <c r="B14" i="4"/>
  <c r="B8" i="4"/>
  <c r="B21" i="4"/>
  <c r="B20" i="4"/>
  <c r="B11" i="4"/>
  <c r="B16" i="4"/>
  <c r="B12" i="4"/>
  <c r="C50" i="4"/>
  <c r="H53" i="4" s="1"/>
  <c r="B31" i="4"/>
  <c r="B30" i="4"/>
  <c r="B29" i="4"/>
  <c r="B9" i="4"/>
  <c r="B10" i="4"/>
  <c r="B32" i="4"/>
  <c r="B28" i="4"/>
  <c r="B27" i="4"/>
  <c r="B46" i="4"/>
  <c r="B36" i="4"/>
  <c r="B7" i="4"/>
  <c r="B34" i="4"/>
  <c r="B37" i="4"/>
  <c r="B33" i="4"/>
  <c r="B45" i="4"/>
  <c r="B48" i="4"/>
  <c r="B44" i="4"/>
  <c r="B47" i="4"/>
  <c r="B6" i="4"/>
  <c r="B50" i="4" l="1"/>
  <c r="B53" i="4" s="1"/>
  <c r="E9" i="1"/>
  <c r="G9" i="1"/>
  <c r="H9" i="1"/>
  <c r="J9" i="1"/>
  <c r="B9" i="1"/>
  <c r="C87" i="7" s="1"/>
</calcChain>
</file>

<file path=xl/sharedStrings.xml><?xml version="1.0" encoding="utf-8"?>
<sst xmlns="http://schemas.openxmlformats.org/spreadsheetml/2006/main" count="771" uniqueCount="234">
  <si>
    <t xml:space="preserve">ส่วนราชการ : </t>
  </si>
  <si>
    <t xml:space="preserve">            ประเภท
สังกัด
                    </t>
  </si>
  <si>
    <t>ข้าราชการ</t>
  </si>
  <si>
    <t>ลูกจ้างประจำ</t>
  </si>
  <si>
    <t>ลูกจ้างชั่วคราว</t>
  </si>
  <si>
    <t>พนักงานราชการ</t>
  </si>
  <si>
    <t>ส่วนกลาง</t>
  </si>
  <si>
    <t>ส่วนภูมิภาค</t>
  </si>
  <si>
    <t>รวม</t>
  </si>
  <si>
    <t>จำนวนข้าราชการ (คน)</t>
  </si>
  <si>
    <t>ระดับการศึกษา</t>
  </si>
  <si>
    <t xml:space="preserve">  ต่ำกว่าปริญญาตรี</t>
  </si>
  <si>
    <t xml:space="preserve">  ปริญญาตรี</t>
  </si>
  <si>
    <t xml:space="preserve">  ปริญญาโท</t>
  </si>
  <si>
    <t xml:space="preserve">  ปริญญาเอก</t>
  </si>
  <si>
    <t>ชาย</t>
  </si>
  <si>
    <t>หญิง</t>
  </si>
  <si>
    <t>ตำแหน่ง</t>
  </si>
  <si>
    <t>รวมทั้งหมด</t>
  </si>
  <si>
    <t>ระดับ</t>
  </si>
  <si>
    <t>ทั่วไป</t>
  </si>
  <si>
    <t>วิชาการ</t>
  </si>
  <si>
    <t>อำนวยการ</t>
  </si>
  <si>
    <t>บริหาร</t>
  </si>
  <si>
    <t>ปฏิบัติงาน</t>
  </si>
  <si>
    <t>ชำนาญงาน</t>
  </si>
  <si>
    <t>อาวุโส</t>
  </si>
  <si>
    <t>ทักษะพิเศษ</t>
  </si>
  <si>
    <t>ปฏิบัติการ</t>
  </si>
  <si>
    <t>ชำนาญการ</t>
  </si>
  <si>
    <t>ชำนาญการพิเศษ</t>
  </si>
  <si>
    <t>เชี่ยวชาญ</t>
  </si>
  <si>
    <t>ทรงคุณวุฒิ</t>
  </si>
  <si>
    <t>ต้น</t>
  </si>
  <si>
    <t>สูง</t>
  </si>
  <si>
    <t>ผลการตรวจสอบข้อมูลจำนวนรวม ตาราง 3</t>
  </si>
  <si>
    <t>ผลการตรวจสอบข้อมูลเพศชาย ตาราง 3</t>
  </si>
  <si>
    <t>ผลการตรวจสอบข้อมูลเพศหญิง ตาราง 3</t>
  </si>
  <si>
    <t>พื้นที่ปฏิบัติงาน</t>
  </si>
  <si>
    <t xml:space="preserve">  ใช้เงินในงบประมาณ </t>
  </si>
  <si>
    <t xml:space="preserve"> ใช้เงินนอกงบประมาณ</t>
  </si>
  <si>
    <t xml:space="preserve"> ใช้เงินนอกงบประมาณ </t>
  </si>
  <si>
    <t>(งบบุคลากร)</t>
  </si>
  <si>
    <t>(งบอื่นที่มิใช่งบบุคลากร)</t>
  </si>
  <si>
    <t>อัตรา</t>
  </si>
  <si>
    <t>คน</t>
  </si>
  <si>
    <t>0</t>
  </si>
  <si>
    <t>ต่างประเทศ</t>
  </si>
  <si>
    <t>1</t>
  </si>
  <si>
    <t>กรุงเทพมหานคร</t>
  </si>
  <si>
    <t>2</t>
  </si>
  <si>
    <t>กระบี่</t>
  </si>
  <si>
    <t>3</t>
  </si>
  <si>
    <t>กาญจนบุรี</t>
  </si>
  <si>
    <t>4</t>
  </si>
  <si>
    <t>กาฬสินธุ์</t>
  </si>
  <si>
    <t>5</t>
  </si>
  <si>
    <t>กำแพงเพชร</t>
  </si>
  <si>
    <t>6</t>
  </si>
  <si>
    <t>ขอนแก่น</t>
  </si>
  <si>
    <t>7</t>
  </si>
  <si>
    <t>จันทบุรี</t>
  </si>
  <si>
    <t>8</t>
  </si>
  <si>
    <t>ฉะเชิงเทรา</t>
  </si>
  <si>
    <t>9</t>
  </si>
  <si>
    <t>ชลบุรี</t>
  </si>
  <si>
    <t>10</t>
  </si>
  <si>
    <t>ชัยนาท</t>
  </si>
  <si>
    <t>11</t>
  </si>
  <si>
    <t>ชัยภูมิ</t>
  </si>
  <si>
    <t>12</t>
  </si>
  <si>
    <t>ชุมพร</t>
  </si>
  <si>
    <t>13</t>
  </si>
  <si>
    <t>เชียงราย</t>
  </si>
  <si>
    <t>14</t>
  </si>
  <si>
    <t>เชียงใหม่</t>
  </si>
  <si>
    <t>15</t>
  </si>
  <si>
    <t>ตรัง</t>
  </si>
  <si>
    <t>16</t>
  </si>
  <si>
    <t>ตราด</t>
  </si>
  <si>
    <t>17</t>
  </si>
  <si>
    <t>ตาก</t>
  </si>
  <si>
    <t>18</t>
  </si>
  <si>
    <t>นครนายก</t>
  </si>
  <si>
    <t>19</t>
  </si>
  <si>
    <t>นครปฐม</t>
  </si>
  <si>
    <t>20</t>
  </si>
  <si>
    <t>นครพนม</t>
  </si>
  <si>
    <t>21</t>
  </si>
  <si>
    <t>นครราชสีมา</t>
  </si>
  <si>
    <t>22</t>
  </si>
  <si>
    <t>นครศรีธรรมราช</t>
  </si>
  <si>
    <t>23</t>
  </si>
  <si>
    <t>นครสวรรค์</t>
  </si>
  <si>
    <t>24</t>
  </si>
  <si>
    <t>นนทบุรี</t>
  </si>
  <si>
    <t>25</t>
  </si>
  <si>
    <t>นราธิวาส</t>
  </si>
  <si>
    <t>26</t>
  </si>
  <si>
    <t>น่าน</t>
  </si>
  <si>
    <t>27</t>
  </si>
  <si>
    <t>บุรีรัมย์</t>
  </si>
  <si>
    <t>28</t>
  </si>
  <si>
    <t>ปทุมธานี</t>
  </si>
  <si>
    <t>29</t>
  </si>
  <si>
    <t>ประจวบคีรีขันธ์</t>
  </si>
  <si>
    <t>30</t>
  </si>
  <si>
    <t>ปราจีนบุรี</t>
  </si>
  <si>
    <t>31</t>
  </si>
  <si>
    <t>ปัตตานี</t>
  </si>
  <si>
    <t>32</t>
  </si>
  <si>
    <t>พระนครศรีอยุธยา</t>
  </si>
  <si>
    <t>33</t>
  </si>
  <si>
    <t>พังงา</t>
  </si>
  <si>
    <t>34</t>
  </si>
  <si>
    <t>พัทลุง</t>
  </si>
  <si>
    <t>35</t>
  </si>
  <si>
    <t>พิจิตร</t>
  </si>
  <si>
    <t>36</t>
  </si>
  <si>
    <t>พิษณุโลก</t>
  </si>
  <si>
    <t>37</t>
  </si>
  <si>
    <t>เพชรบุรี</t>
  </si>
  <si>
    <t>38</t>
  </si>
  <si>
    <t>เพชรบูรณ์</t>
  </si>
  <si>
    <t>39</t>
  </si>
  <si>
    <t>แพร่</t>
  </si>
  <si>
    <t>40</t>
  </si>
  <si>
    <t>พะเยา</t>
  </si>
  <si>
    <t>41</t>
  </si>
  <si>
    <t>ภูเก็ต</t>
  </si>
  <si>
    <t>42</t>
  </si>
  <si>
    <t>มหาสารคาม</t>
  </si>
  <si>
    <t>43</t>
  </si>
  <si>
    <t>แม่ฮ่องสอน</t>
  </si>
  <si>
    <t>44</t>
  </si>
  <si>
    <t>มุกดาหาร</t>
  </si>
  <si>
    <t>45</t>
  </si>
  <si>
    <t>ยะลา</t>
  </si>
  <si>
    <t>46</t>
  </si>
  <si>
    <t>ยโสธร</t>
  </si>
  <si>
    <t>47</t>
  </si>
  <si>
    <t>ร้อยเอ็ด</t>
  </si>
  <si>
    <t>48</t>
  </si>
  <si>
    <t>ระนอง</t>
  </si>
  <si>
    <t>49</t>
  </si>
  <si>
    <t>ระยอง</t>
  </si>
  <si>
    <t>50</t>
  </si>
  <si>
    <t>ราชบุรี</t>
  </si>
  <si>
    <t>51</t>
  </si>
  <si>
    <t>ลพบุรี</t>
  </si>
  <si>
    <t>52</t>
  </si>
  <si>
    <t>ลำปาง</t>
  </si>
  <si>
    <t>53</t>
  </si>
  <si>
    <t>ลำพูน</t>
  </si>
  <si>
    <t>54</t>
  </si>
  <si>
    <t>เลย</t>
  </si>
  <si>
    <t>55</t>
  </si>
  <si>
    <t>ศรีสะเกษ</t>
  </si>
  <si>
    <t>56</t>
  </si>
  <si>
    <t>สกลนคร</t>
  </si>
  <si>
    <t>57</t>
  </si>
  <si>
    <t>สงขลา</t>
  </si>
  <si>
    <t>58</t>
  </si>
  <si>
    <t>สตูล</t>
  </si>
  <si>
    <t>59</t>
  </si>
  <si>
    <t>สมุทรปราการ</t>
  </si>
  <si>
    <t>60</t>
  </si>
  <si>
    <t>สมุทรสงคราม</t>
  </si>
  <si>
    <t>61</t>
  </si>
  <si>
    <t>สมุทรสาคร</t>
  </si>
  <si>
    <t>62</t>
  </si>
  <si>
    <t>สระบุรี</t>
  </si>
  <si>
    <t>63</t>
  </si>
  <si>
    <t>สระแก้ว</t>
  </si>
  <si>
    <t>64</t>
  </si>
  <si>
    <t>สิงห์บุรี</t>
  </si>
  <si>
    <t>65</t>
  </si>
  <si>
    <t>สุโขทัย</t>
  </si>
  <si>
    <t>66</t>
  </si>
  <si>
    <t>สุพรรณบุรี</t>
  </si>
  <si>
    <t>67</t>
  </si>
  <si>
    <t>สุราษฎร์ธานี</t>
  </si>
  <si>
    <t>68</t>
  </si>
  <si>
    <t>สุรินทร์</t>
  </si>
  <si>
    <t>69</t>
  </si>
  <si>
    <t>หนองคาย</t>
  </si>
  <si>
    <t>70</t>
  </si>
  <si>
    <t>หนองบัวลำภู</t>
  </si>
  <si>
    <t>71</t>
  </si>
  <si>
    <t>อ่างทอง</t>
  </si>
  <si>
    <t>72</t>
  </si>
  <si>
    <t>อุดรธานี</t>
  </si>
  <si>
    <t>73</t>
  </si>
  <si>
    <t>อุตรดิตถ์</t>
  </si>
  <si>
    <t>74</t>
  </si>
  <si>
    <t>อุทัยธานี</t>
  </si>
  <si>
    <t>75</t>
  </si>
  <si>
    <t>อุบลราชธานี</t>
  </si>
  <si>
    <t>76</t>
  </si>
  <si>
    <t>อำนาจเจริญ</t>
  </si>
  <si>
    <t>77</t>
  </si>
  <si>
    <t>บึงกาฬ</t>
  </si>
  <si>
    <t>ผลการตรวจสอบข้อมูล ขรก. (อัตรา)</t>
  </si>
  <si>
    <t>ผลการตรวจสอบข้อมูล ขรก. (คน)</t>
  </si>
  <si>
    <t>ตาราง 1 : อัตรากำลังในภาพรวม ณ วันที่ 30 กันยายน 2568</t>
  </si>
  <si>
    <t>ตาราง 2 : จำนวนข้าราชการ จำแนกตามระดับการศึกษาและเพศ ณ วันที่ 30 กันยายน 2568</t>
  </si>
  <si>
    <t>ตาราง 4 : จำนวนข้าราชการ พนักงานราชการ ลูกจ้างประจำ และลูกจ้างชั่วคราว จำแนกตามพื้นที่ปฏิบัติงาน ณ วันที่ 30 กันยายน 2568</t>
  </si>
  <si>
    <t>ตาราง 3 : จำนวนข้าราชการ จำแนกตามตำแหน่ง ระดับ และเพศ ณ วันที่ 30 กันยายน 2568</t>
  </si>
  <si>
    <t>สำนักงานการตรวจเงินแผ่นดิน</t>
  </si>
  <si>
    <t>นักบริหาร</t>
  </si>
  <si>
    <t>ผู้อำนวยการ</t>
  </si>
  <si>
    <t>นักวิชาการตรวจเงินแผ่นดิน</t>
  </si>
  <si>
    <t>นักทรัพยากรบุคคล</t>
  </si>
  <si>
    <t>นิติกร</t>
  </si>
  <si>
    <t>นักวิชาการคอมพิวเตอร์</t>
  </si>
  <si>
    <t>นักวิเคราะห์นโยบายและแผน</t>
  </si>
  <si>
    <t>นักวิเทศสัมพันธ์</t>
  </si>
  <si>
    <t>นักจัดการงานทั่วไป</t>
  </si>
  <si>
    <t>นักวิชาการตรวจสอบภายใน</t>
  </si>
  <si>
    <t>นักวิชาการเงินและบัญชี</t>
  </si>
  <si>
    <t>นักวิชาการพัสดุ</t>
  </si>
  <si>
    <t>นักประชาสัมพันธ์</t>
  </si>
  <si>
    <t>วิศวกร</t>
  </si>
  <si>
    <t>บรรณารักษ์</t>
  </si>
  <si>
    <t xml:space="preserve">นักวิชาการโสตทัศนศึกษา </t>
  </si>
  <si>
    <t>เจ้าพนักงานธุรการ</t>
  </si>
  <si>
    <t>เจ้าพนักงานพัสดุ</t>
  </si>
  <si>
    <t>เจ้าพนักงานการเงินและบัญชี</t>
  </si>
  <si>
    <t>-</t>
  </si>
  <si>
    <t>กรอบอัตรากำลัง</t>
  </si>
  <si>
    <t>กรอบมีเงิน</t>
  </si>
  <si>
    <t>กรอบคนครอง</t>
  </si>
  <si>
    <t>ลูกจ้างสมทบ</t>
  </si>
  <si>
    <t>แบบรายงานข้อมูลสถิติกรอบอัตรากำลัง กรอบมีเงิน กรอบคนครอง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</si>
</sst>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  <charset val="222"/>
    </font>
    <font>
      <sz val="11"/>
      <color theme="1"/>
      <name val="Tahoma"/>
      <family val="2"/>
      <scheme val="minor"/>
    </font>
    <font>
      <sz val="10"/>
      <name val="Arial"/>
      <family val="2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4"/>
      <color theme="1"/>
      <name val="TH SarabunPSK"/>
      <family val="2"/>
    </font>
    <font>
      <b/>
      <sz val="14"/>
      <color rgb="FF002060"/>
      <name val="TH SarabunPSK"/>
      <family val="2"/>
    </font>
    <font>
      <b/>
      <sz val="18"/>
      <color rgb="FFFF0000"/>
      <name val="TH SarabunPSK"/>
      <family val="2"/>
    </font>
    <font>
      <sz val="13"/>
      <color rgb="FF000000"/>
      <name val="TH SarabunPSK"/>
      <family val="2"/>
    </font>
    <font>
      <b/>
      <sz val="14"/>
      <color theme="1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E699"/>
        <bgColor rgb="FF000000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2" fillId="0" borderId="0"/>
  </cellStyleXfs>
  <cellXfs count="104">
    <xf numFmtId="0" fontId="0" fillId="0" borderId="0" xfId="0"/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0" fontId="11" fillId="0" borderId="0" xfId="2" applyFont="1" applyProtection="1">
      <protection locked="0"/>
    </xf>
    <xf numFmtId="0" fontId="3" fillId="0" borderId="26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49" fontId="3" fillId="0" borderId="18" xfId="0" applyNumberFormat="1" applyFont="1" applyBorder="1" applyAlignment="1" applyProtection="1">
      <alignment horizontal="center"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3" fillId="0" borderId="29" xfId="0" applyNumberFormat="1" applyFont="1" applyBorder="1" applyAlignment="1" applyProtection="1">
      <alignment horizontal="center" vertical="center"/>
      <protection locked="0"/>
    </xf>
    <xf numFmtId="0" fontId="3" fillId="3" borderId="29" xfId="0" applyFont="1" applyFill="1" applyBorder="1" applyAlignment="1">
      <alignment horizontal="center" vertical="center"/>
    </xf>
    <xf numFmtId="0" fontId="5" fillId="0" borderId="0" xfId="1" applyFont="1" applyProtection="1">
      <protection locked="0"/>
    </xf>
    <xf numFmtId="0" fontId="4" fillId="0" borderId="0" xfId="1" applyFont="1" applyProtection="1">
      <protection locked="0"/>
    </xf>
    <xf numFmtId="49" fontId="3" fillId="0" borderId="0" xfId="1" applyNumberFormat="1" applyFont="1" applyAlignment="1" applyProtection="1">
      <alignment horizontal="center"/>
      <protection locked="0"/>
    </xf>
    <xf numFmtId="49" fontId="3" fillId="0" borderId="6" xfId="1" applyNumberFormat="1" applyFont="1" applyBorder="1" applyAlignment="1" applyProtection="1">
      <alignment horizontal="centerContinuous"/>
      <protection locked="0"/>
    </xf>
    <xf numFmtId="49" fontId="3" fillId="0" borderId="7" xfId="1" applyNumberFormat="1" applyFont="1" applyBorder="1" applyAlignment="1" applyProtection="1">
      <alignment horizontal="centerContinuous"/>
      <protection locked="0"/>
    </xf>
    <xf numFmtId="49" fontId="3" fillId="0" borderId="5" xfId="1" applyNumberFormat="1" applyFont="1" applyBorder="1" applyAlignment="1" applyProtection="1">
      <alignment horizontal="centerContinuous"/>
      <protection locked="0"/>
    </xf>
    <xf numFmtId="49" fontId="3" fillId="0" borderId="3" xfId="1" applyNumberFormat="1" applyFont="1" applyBorder="1" applyAlignment="1" applyProtection="1">
      <alignment horizontal="center"/>
      <protection locked="0"/>
    </xf>
    <xf numFmtId="0" fontId="4" fillId="2" borderId="10" xfId="1" applyFont="1" applyFill="1" applyBorder="1" applyProtection="1">
      <protection locked="0"/>
    </xf>
    <xf numFmtId="0" fontId="4" fillId="2" borderId="11" xfId="1" applyFont="1" applyFill="1" applyBorder="1" applyProtection="1">
      <protection locked="0"/>
    </xf>
    <xf numFmtId="0" fontId="4" fillId="2" borderId="27" xfId="1" applyFont="1" applyFill="1" applyBorder="1" applyProtection="1">
      <protection locked="0"/>
    </xf>
    <xf numFmtId="0" fontId="3" fillId="0" borderId="25" xfId="1" applyFont="1" applyBorder="1" applyAlignment="1" applyProtection="1">
      <alignment horizontal="center"/>
      <protection locked="0"/>
    </xf>
    <xf numFmtId="0" fontId="4" fillId="3" borderId="10" xfId="1" applyFont="1" applyFill="1" applyBorder="1" applyAlignment="1">
      <alignment horizontal="center" vertical="center"/>
    </xf>
    <xf numFmtId="0" fontId="3" fillId="3" borderId="25" xfId="1" applyFont="1" applyFill="1" applyBorder="1" applyAlignment="1">
      <alignment horizontal="center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49" fontId="6" fillId="0" borderId="0" xfId="0" applyNumberFormat="1" applyFont="1" applyAlignment="1" applyProtection="1">
      <alignment vertical="center"/>
      <protection locked="0"/>
    </xf>
    <xf numFmtId="49" fontId="6" fillId="0" borderId="0" xfId="0" applyNumberFormat="1" applyFont="1" applyAlignment="1" applyProtection="1">
      <alignment horizontal="center" vertical="center"/>
      <protection locked="0"/>
    </xf>
    <xf numFmtId="49" fontId="6" fillId="0" borderId="9" xfId="0" applyNumberFormat="1" applyFont="1" applyBorder="1" applyAlignment="1" applyProtection="1">
      <alignment horizontal="center" vertical="center"/>
      <protection locked="0"/>
    </xf>
    <xf numFmtId="49" fontId="6" fillId="0" borderId="3" xfId="0" applyNumberFormat="1" applyFont="1" applyBorder="1" applyAlignment="1" applyProtection="1">
      <alignment horizontal="center" vertical="center"/>
      <protection locked="0"/>
    </xf>
    <xf numFmtId="49" fontId="9" fillId="0" borderId="16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center" vertical="center"/>
      <protection locked="0"/>
    </xf>
    <xf numFmtId="49" fontId="9" fillId="0" borderId="19" xfId="0" applyNumberFormat="1" applyFont="1" applyBorder="1" applyAlignment="1" applyProtection="1">
      <alignment horizontal="center" vertical="center"/>
      <protection locked="0"/>
    </xf>
    <xf numFmtId="0" fontId="9" fillId="2" borderId="11" xfId="0" applyFont="1" applyFill="1" applyBorder="1" applyAlignment="1" applyProtection="1">
      <alignment vertical="center"/>
      <protection locked="0"/>
    </xf>
    <xf numFmtId="0" fontId="9" fillId="2" borderId="20" xfId="0" applyFont="1" applyFill="1" applyBorder="1" applyAlignment="1" applyProtection="1">
      <alignment vertical="center"/>
      <protection locked="0"/>
    </xf>
    <xf numFmtId="3" fontId="9" fillId="2" borderId="11" xfId="0" applyNumberFormat="1" applyFont="1" applyFill="1" applyBorder="1" applyAlignment="1" applyProtection="1">
      <alignment vertical="center"/>
      <protection locked="0"/>
    </xf>
    <xf numFmtId="49" fontId="9" fillId="0" borderId="21" xfId="0" applyNumberFormat="1" applyFont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vertical="center"/>
      <protection locked="0"/>
    </xf>
    <xf numFmtId="3" fontId="9" fillId="2" borderId="12" xfId="0" applyNumberFormat="1" applyFont="1" applyFill="1" applyBorder="1" applyAlignment="1" applyProtection="1">
      <alignment vertical="center"/>
      <protection locked="0"/>
    </xf>
    <xf numFmtId="49" fontId="9" fillId="0" borderId="0" xfId="0" applyNumberFormat="1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1" xfId="2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5" fillId="0" borderId="1" xfId="2" applyFont="1" applyBorder="1" applyAlignment="1" applyProtection="1">
      <alignment vertical="center"/>
      <protection locked="0"/>
    </xf>
    <xf numFmtId="0" fontId="15" fillId="0" borderId="1" xfId="2" applyFont="1" applyBorder="1" applyProtection="1">
      <protection locked="0"/>
    </xf>
    <xf numFmtId="49" fontId="10" fillId="0" borderId="17" xfId="0" applyNumberFormat="1" applyFont="1" applyBorder="1" applyAlignment="1" applyProtection="1">
      <alignment horizontal="left" vertical="center"/>
      <protection locked="0"/>
    </xf>
    <xf numFmtId="0" fontId="10" fillId="0" borderId="20" xfId="0" applyFont="1" applyBorder="1" applyAlignment="1" applyProtection="1">
      <alignment vertical="center"/>
      <protection locked="0"/>
    </xf>
    <xf numFmtId="0" fontId="10" fillId="0" borderId="22" xfId="0" applyFont="1" applyBorder="1" applyAlignment="1" applyProtection="1">
      <alignment vertical="center"/>
      <protection locked="0"/>
    </xf>
    <xf numFmtId="0" fontId="11" fillId="2" borderId="1" xfId="2" applyFont="1" applyFill="1" applyBorder="1" applyAlignment="1" applyProtection="1">
      <alignment horizontal="center" vertical="center"/>
      <protection locked="0"/>
    </xf>
    <xf numFmtId="0" fontId="15" fillId="3" borderId="1" xfId="2" applyFont="1" applyFill="1" applyBorder="1" applyAlignment="1">
      <alignment horizontal="center" vertical="center"/>
    </xf>
    <xf numFmtId="0" fontId="3" fillId="2" borderId="18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1" fontId="10" fillId="3" borderId="24" xfId="0" applyNumberFormat="1" applyFont="1" applyFill="1" applyBorder="1" applyAlignment="1">
      <alignment horizontal="center" vertical="center"/>
    </xf>
    <xf numFmtId="49" fontId="9" fillId="2" borderId="18" xfId="0" applyNumberFormat="1" applyFont="1" applyFill="1" applyBorder="1" applyAlignment="1" applyProtection="1">
      <alignment horizontal="right" vertical="center"/>
      <protection locked="0"/>
    </xf>
    <xf numFmtId="49" fontId="9" fillId="2" borderId="17" xfId="0" applyNumberFormat="1" applyFont="1" applyFill="1" applyBorder="1" applyAlignment="1" applyProtection="1">
      <alignment horizontal="right" vertical="center"/>
      <protection locked="0"/>
    </xf>
    <xf numFmtId="3" fontId="9" fillId="2" borderId="11" xfId="0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3" fillId="0" borderId="26" xfId="0" applyFont="1" applyBorder="1" applyAlignment="1" applyProtection="1">
      <alignment horizontal="center" vertical="center"/>
      <protection locked="0"/>
    </xf>
    <xf numFmtId="0" fontId="15" fillId="0" borderId="1" xfId="2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49" fontId="3" fillId="0" borderId="0" xfId="0" applyNumberFormat="1" applyFont="1" applyBorder="1" applyAlignment="1" applyProtection="1">
      <alignment horizontal="center" vertical="center"/>
      <protection locked="0"/>
    </xf>
    <xf numFmtId="0" fontId="15" fillId="0" borderId="4" xfId="2" applyFont="1" applyBorder="1" applyAlignment="1" applyProtection="1">
      <alignment horizontal="center" vertical="center"/>
      <protection locked="0"/>
    </xf>
    <xf numFmtId="0" fontId="15" fillId="0" borderId="30" xfId="2" applyFont="1" applyBorder="1" applyAlignment="1" applyProtection="1">
      <alignment horizontal="center" vertical="center"/>
      <protection locked="0"/>
    </xf>
    <xf numFmtId="0" fontId="15" fillId="0" borderId="13" xfId="2" applyFont="1" applyBorder="1" applyAlignment="1" applyProtection="1">
      <alignment horizontal="center" vertical="center"/>
      <protection locked="0"/>
    </xf>
    <xf numFmtId="0" fontId="15" fillId="0" borderId="8" xfId="2" applyFont="1" applyBorder="1" applyAlignment="1" applyProtection="1">
      <alignment horizontal="center" vertical="center"/>
      <protection locked="0"/>
    </xf>
    <xf numFmtId="0" fontId="15" fillId="0" borderId="31" xfId="2" applyFont="1" applyBorder="1" applyAlignment="1" applyProtection="1">
      <alignment horizontal="center" vertical="center"/>
      <protection locked="0"/>
    </xf>
    <xf numFmtId="0" fontId="15" fillId="0" borderId="9" xfId="2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3" fillId="0" borderId="26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11" fillId="0" borderId="28" xfId="2" applyFont="1" applyBorder="1" applyAlignment="1" applyProtection="1">
      <alignment horizontal="left" vertical="center" wrapText="1"/>
      <protection locked="0"/>
    </xf>
    <xf numFmtId="0" fontId="11" fillId="0" borderId="28" xfId="2" applyFont="1" applyBorder="1" applyAlignment="1" applyProtection="1">
      <alignment horizontal="left" vertical="center"/>
      <protection locked="0"/>
    </xf>
    <xf numFmtId="0" fontId="15" fillId="0" borderId="1" xfId="2" applyFont="1" applyBorder="1" applyAlignment="1" applyProtection="1">
      <alignment horizontal="center" vertical="center"/>
      <protection locked="0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/>
    </xf>
    <xf numFmtId="0" fontId="13" fillId="5" borderId="0" xfId="3" applyFont="1" applyFill="1" applyAlignment="1">
      <alignment horizontal="center" vertical="center" wrapText="1"/>
    </xf>
    <xf numFmtId="0" fontId="13" fillId="5" borderId="0" xfId="3" applyFont="1" applyFill="1" applyAlignment="1">
      <alignment horizontal="center" vertical="center"/>
    </xf>
    <xf numFmtId="49" fontId="3" fillId="0" borderId="5" xfId="1" applyNumberFormat="1" applyFont="1" applyBorder="1" applyAlignment="1" applyProtection="1">
      <alignment horizontal="center"/>
      <protection locked="0"/>
    </xf>
    <xf numFmtId="49" fontId="3" fillId="0" borderId="7" xfId="1" applyNumberFormat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left"/>
      <protection locked="0"/>
    </xf>
    <xf numFmtId="49" fontId="3" fillId="0" borderId="26" xfId="1" applyNumberFormat="1" applyFont="1" applyBorder="1" applyAlignment="1" applyProtection="1">
      <alignment horizontal="center" vertical="center"/>
      <protection locked="0"/>
    </xf>
    <xf numFmtId="49" fontId="3" fillId="0" borderId="2" xfId="1" applyNumberFormat="1" applyFont="1" applyBorder="1" applyAlignment="1" applyProtection="1">
      <alignment horizontal="center" vertical="center"/>
      <protection locked="0"/>
    </xf>
    <xf numFmtId="49" fontId="3" fillId="0" borderId="3" xfId="1" applyNumberFormat="1" applyFont="1" applyBorder="1" applyAlignment="1" applyProtection="1">
      <alignment horizontal="center" vertical="center"/>
      <protection locked="0"/>
    </xf>
    <xf numFmtId="49" fontId="3" fillId="0" borderId="5" xfId="1" applyNumberFormat="1" applyFont="1" applyBorder="1" applyAlignment="1" applyProtection="1">
      <alignment horizontal="center" vertical="center"/>
      <protection locked="0"/>
    </xf>
    <xf numFmtId="49" fontId="3" fillId="0" borderId="6" xfId="1" applyNumberFormat="1" applyFont="1" applyBorder="1" applyAlignment="1" applyProtection="1">
      <alignment horizontal="center" vertical="center"/>
      <protection locked="0"/>
    </xf>
    <xf numFmtId="49" fontId="3" fillId="0" borderId="7" xfId="1" applyNumberFormat="1" applyFont="1" applyBorder="1" applyAlignment="1" applyProtection="1">
      <alignment horizontal="center" vertical="center"/>
      <protection locked="0"/>
    </xf>
    <xf numFmtId="49" fontId="3" fillId="0" borderId="1" xfId="1" applyNumberFormat="1" applyFont="1" applyBorder="1" applyAlignment="1" applyProtection="1">
      <alignment horizontal="center" vertical="center"/>
      <protection locked="0"/>
    </xf>
    <xf numFmtId="49" fontId="3" fillId="0" borderId="6" xfId="1" applyNumberFormat="1" applyFont="1" applyBorder="1" applyAlignment="1" applyProtection="1">
      <alignment horizontal="center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6" fillId="0" borderId="4" xfId="0" applyNumberFormat="1" applyFont="1" applyBorder="1" applyAlignment="1" applyProtection="1">
      <alignment horizontal="center" vertical="center"/>
      <protection locked="0"/>
    </xf>
    <xf numFmtId="49" fontId="6" fillId="0" borderId="13" xfId="0" applyNumberFormat="1" applyFont="1" applyBorder="1" applyAlignment="1" applyProtection="1">
      <alignment horizontal="center" vertical="center"/>
      <protection locked="0"/>
    </xf>
    <xf numFmtId="49" fontId="6" fillId="0" borderId="14" xfId="0" applyNumberFormat="1" applyFont="1" applyBorder="1" applyAlignment="1" applyProtection="1">
      <alignment horizontal="center" vertical="center"/>
      <protection locked="0"/>
    </xf>
    <xf numFmtId="49" fontId="6" fillId="0" borderId="15" xfId="0" applyNumberFormat="1" applyFont="1" applyBorder="1" applyAlignment="1" applyProtection="1">
      <alignment horizontal="center" vertical="center"/>
      <protection locked="0"/>
    </xf>
    <xf numFmtId="49" fontId="6" fillId="0" borderId="8" xfId="0" applyNumberFormat="1" applyFont="1" applyBorder="1" applyAlignment="1" applyProtection="1">
      <alignment horizontal="center" vertical="center"/>
      <protection locked="0"/>
    </xf>
    <xf numFmtId="49" fontId="6" fillId="0" borderId="9" xfId="0" applyNumberFormat="1" applyFont="1" applyBorder="1" applyAlignment="1" applyProtection="1">
      <alignment horizontal="center" vertical="center"/>
      <protection locked="0"/>
    </xf>
    <xf numFmtId="0" fontId="13" fillId="5" borderId="0" xfId="0" applyFont="1" applyFill="1" applyAlignment="1">
      <alignment horizontal="center" vertical="center" wrapText="1"/>
    </xf>
    <xf numFmtId="49" fontId="10" fillId="0" borderId="23" xfId="0" applyNumberFormat="1" applyFont="1" applyBorder="1" applyAlignment="1" applyProtection="1">
      <alignment horizontal="center" vertical="center"/>
      <protection locked="0"/>
    </xf>
    <xf numFmtId="49" fontId="10" fillId="0" borderId="24" xfId="0" applyNumberFormat="1" applyFont="1" applyBorder="1" applyAlignment="1" applyProtection="1">
      <alignment horizontal="center" vertical="center"/>
      <protection locked="0"/>
    </xf>
  </cellXfs>
  <cellStyles count="4">
    <cellStyle name="Normal" xfId="0" builtinId="0"/>
    <cellStyle name="Normal 2" xfId="1" xr:uid="{00000000-0005-0000-0000-000001000000}"/>
    <cellStyle name="Normal 2 2" xfId="3" xr:uid="{E7A8A349-49AA-4DF0-9F43-08C847473176}"/>
    <cellStyle name="Normal 3 2" xfId="2" xr:uid="{B92C16EA-3A8C-4687-9699-D1F21E543DA6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479461</xdr:colOff>
      <xdr:row>52</xdr:row>
      <xdr:rowOff>25685</xdr:rowOff>
    </xdr:from>
    <xdr:to>
      <xdr:col>0</xdr:col>
      <xdr:colOff>1142155</xdr:colOff>
      <xdr:row>54</xdr:row>
      <xdr:rowOff>184421</xdr:rowOff>
    </xdr:to>
    <xdr:pic>
      <xdr:nvPicPr>
        <xdr:cNvPr id="2" name="Graphic 1" descr="Arrow Right with solid fill">
          <a:extLst>
            <a:ext uri="{FF2B5EF4-FFF2-40B4-BE49-F238E27FC236}">
              <a16:creationId xmlns:a16="http://schemas.microsoft.com/office/drawing/2014/main" id="{02A42F45-B14F-46CC-AD77-5D53CFA7D6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79461" y="6310045"/>
          <a:ext cx="662694" cy="6553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85</xdr:row>
      <xdr:rowOff>182880</xdr:rowOff>
    </xdr:from>
    <xdr:to>
      <xdr:col>1</xdr:col>
      <xdr:colOff>891294</xdr:colOff>
      <xdr:row>89</xdr:row>
      <xdr:rowOff>45720</xdr:rowOff>
    </xdr:to>
    <xdr:pic>
      <xdr:nvPicPr>
        <xdr:cNvPr id="2" name="Graphic 1" descr="Arrow Right with solid fill">
          <a:extLst>
            <a:ext uri="{FF2B5EF4-FFF2-40B4-BE49-F238E27FC236}">
              <a16:creationId xmlns:a16="http://schemas.microsoft.com/office/drawing/2014/main" id="{10DCC321-5829-4340-8E26-E41411550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95300" y="18204180"/>
          <a:ext cx="662694" cy="6553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7"/>
  <sheetViews>
    <sheetView tabSelected="1" view="pageBreakPreview" zoomScaleNormal="100" zoomScaleSheetLayoutView="100" workbookViewId="0">
      <selection activeCell="E23" sqref="E23"/>
    </sheetView>
  </sheetViews>
  <sheetFormatPr defaultColWidth="9.1796875" defaultRowHeight="20.149999999999999" customHeight="1" x14ac:dyDescent="0.25"/>
  <cols>
    <col min="1" max="1" width="19.54296875" style="1" customWidth="1"/>
    <col min="2" max="2" width="16.453125" style="1" customWidth="1"/>
    <col min="3" max="3" width="15.81640625" style="1" customWidth="1"/>
    <col min="4" max="4" width="10.81640625" style="1" customWidth="1"/>
    <col min="5" max="5" width="18.453125" style="1" bestFit="1" customWidth="1"/>
    <col min="6" max="6" width="13.54296875" style="1" customWidth="1"/>
    <col min="7" max="7" width="10.7265625" style="1" bestFit="1" customWidth="1"/>
    <col min="8" max="8" width="18" style="1" customWidth="1"/>
    <col min="9" max="9" width="14.453125" style="1" customWidth="1"/>
    <col min="10" max="10" width="10.26953125" style="1" customWidth="1"/>
    <col min="11" max="11" width="18.453125" style="1" bestFit="1" customWidth="1"/>
    <col min="12" max="12" width="13.54296875" style="1" customWidth="1"/>
    <col min="13" max="13" width="11.26953125" style="1" customWidth="1"/>
    <col min="14" max="16384" width="9.1796875" style="1"/>
  </cols>
  <sheetData>
    <row r="1" spans="1:15" ht="20.5" x14ac:dyDescent="0.25">
      <c r="A1" s="74" t="s">
        <v>233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1:15" ht="20.5" x14ac:dyDescent="0.25">
      <c r="A2" s="2"/>
      <c r="B2" s="2"/>
      <c r="C2" s="2"/>
      <c r="D2" s="2"/>
      <c r="E2" s="2"/>
      <c r="F2" s="2"/>
      <c r="H2" s="3" t="s">
        <v>0</v>
      </c>
      <c r="I2" s="3"/>
      <c r="J2" s="75" t="s">
        <v>208</v>
      </c>
      <c r="K2" s="75"/>
      <c r="L2" s="75"/>
      <c r="M2" s="75"/>
    </row>
    <row r="3" spans="1:15" ht="20.149999999999999" customHeight="1" x14ac:dyDescent="0.25">
      <c r="A3" s="2" t="s">
        <v>204</v>
      </c>
    </row>
    <row r="4" spans="1:15" s="43" customFormat="1" ht="20.149999999999999" customHeight="1" x14ac:dyDescent="0.25">
      <c r="A4" s="76" t="s">
        <v>1</v>
      </c>
      <c r="B4" s="78" t="s">
        <v>2</v>
      </c>
      <c r="C4" s="78"/>
      <c r="D4" s="78"/>
      <c r="E4" s="62" t="s">
        <v>3</v>
      </c>
      <c r="F4" s="63"/>
      <c r="G4" s="63"/>
      <c r="H4" s="63" t="s">
        <v>4</v>
      </c>
      <c r="I4" s="63"/>
      <c r="J4" s="64"/>
      <c r="K4" s="62" t="s">
        <v>232</v>
      </c>
      <c r="L4" s="63"/>
      <c r="M4" s="64"/>
    </row>
    <row r="5" spans="1:15" s="43" customFormat="1" ht="20.149999999999999" customHeight="1" x14ac:dyDescent="0.25">
      <c r="A5" s="77"/>
      <c r="B5" s="78"/>
      <c r="C5" s="78"/>
      <c r="D5" s="78"/>
      <c r="E5" s="65"/>
      <c r="F5" s="66"/>
      <c r="G5" s="66"/>
      <c r="H5" s="66"/>
      <c r="I5" s="66"/>
      <c r="J5" s="67"/>
      <c r="K5" s="65"/>
      <c r="L5" s="66"/>
      <c r="M5" s="67"/>
    </row>
    <row r="6" spans="1:15" s="43" customFormat="1" ht="20.149999999999999" customHeight="1" x14ac:dyDescent="0.25">
      <c r="A6" s="77"/>
      <c r="B6" s="42" t="s">
        <v>229</v>
      </c>
      <c r="C6" s="59" t="s">
        <v>230</v>
      </c>
      <c r="D6" s="42" t="s">
        <v>231</v>
      </c>
      <c r="E6" s="59" t="s">
        <v>229</v>
      </c>
      <c r="F6" s="59" t="s">
        <v>230</v>
      </c>
      <c r="G6" s="59" t="s">
        <v>231</v>
      </c>
      <c r="H6" s="59" t="s">
        <v>229</v>
      </c>
      <c r="I6" s="59" t="s">
        <v>230</v>
      </c>
      <c r="J6" s="59" t="s">
        <v>231</v>
      </c>
      <c r="K6" s="59" t="s">
        <v>229</v>
      </c>
      <c r="L6" s="59" t="s">
        <v>230</v>
      </c>
      <c r="M6" s="59" t="s">
        <v>231</v>
      </c>
    </row>
    <row r="7" spans="1:15" ht="20.149999999999999" customHeight="1" x14ac:dyDescent="0.25">
      <c r="A7" s="44" t="s">
        <v>6</v>
      </c>
      <c r="B7" s="49">
        <v>1630</v>
      </c>
      <c r="C7" s="49">
        <v>1630</v>
      </c>
      <c r="D7" s="49">
        <v>1573</v>
      </c>
      <c r="E7" s="49">
        <v>35</v>
      </c>
      <c r="F7" s="49">
        <v>35</v>
      </c>
      <c r="G7" s="49">
        <v>33</v>
      </c>
      <c r="H7" s="49">
        <v>28</v>
      </c>
      <c r="I7" s="49">
        <v>28</v>
      </c>
      <c r="J7" s="49">
        <v>22</v>
      </c>
      <c r="K7" s="49">
        <v>183</v>
      </c>
      <c r="L7" s="49">
        <v>151</v>
      </c>
      <c r="M7" s="49">
        <v>151</v>
      </c>
    </row>
    <row r="8" spans="1:15" ht="20.149999999999999" customHeight="1" x14ac:dyDescent="0.25">
      <c r="A8" s="44" t="s">
        <v>7</v>
      </c>
      <c r="B8" s="49">
        <v>1698</v>
      </c>
      <c r="C8" s="49">
        <v>1698</v>
      </c>
      <c r="D8" s="49">
        <v>1645</v>
      </c>
      <c r="E8" s="49">
        <v>86</v>
      </c>
      <c r="F8" s="49">
        <v>86</v>
      </c>
      <c r="G8" s="49">
        <v>86</v>
      </c>
      <c r="H8" s="49">
        <v>160</v>
      </c>
      <c r="I8" s="49">
        <v>159</v>
      </c>
      <c r="J8" s="49">
        <v>154</v>
      </c>
      <c r="K8" s="49">
        <v>302</v>
      </c>
      <c r="L8" s="49">
        <v>288</v>
      </c>
      <c r="M8" s="49">
        <v>292</v>
      </c>
    </row>
    <row r="9" spans="1:15" ht="20.149999999999999" customHeight="1" x14ac:dyDescent="0.4">
      <c r="A9" s="45" t="s">
        <v>8</v>
      </c>
      <c r="B9" s="50">
        <f>SUM(B7:B8)</f>
        <v>3328</v>
      </c>
      <c r="C9" s="50">
        <f>SUM(C7:C8)</f>
        <v>3328</v>
      </c>
      <c r="D9" s="50">
        <f>SUM(D7:D8)</f>
        <v>3218</v>
      </c>
      <c r="E9" s="50">
        <f t="shared" ref="E9:G9" si="0">SUM(E7:E8)</f>
        <v>121</v>
      </c>
      <c r="F9" s="50">
        <f t="shared" ref="F9" si="1">SUM(F7:F8)</f>
        <v>121</v>
      </c>
      <c r="G9" s="50">
        <f t="shared" si="0"/>
        <v>119</v>
      </c>
      <c r="H9" s="50">
        <f>SUM(H7:H8)</f>
        <v>188</v>
      </c>
      <c r="I9" s="50">
        <f>I7+I8</f>
        <v>187</v>
      </c>
      <c r="J9" s="50">
        <f>SUM(J7:J8)</f>
        <v>176</v>
      </c>
      <c r="K9" s="50">
        <f t="shared" ref="K9" si="2">SUM(K7:K8)</f>
        <v>485</v>
      </c>
      <c r="L9" s="50">
        <f>L7+L8</f>
        <v>439</v>
      </c>
      <c r="M9" s="50">
        <f t="shared" ref="M9" si="3">SUM(M7:M8)</f>
        <v>443</v>
      </c>
    </row>
    <row r="10" spans="1:15" ht="20.149999999999999" customHeigh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20.149999999999999" customHeight="1" x14ac:dyDescent="0.25">
      <c r="A11" s="68" t="s">
        <v>205</v>
      </c>
      <c r="B11" s="68"/>
      <c r="C11" s="68"/>
      <c r="D11" s="68"/>
      <c r="E11" s="68"/>
      <c r="F11" s="68"/>
      <c r="G11" s="68"/>
      <c r="H11" s="68"/>
      <c r="I11" s="57"/>
      <c r="J11" s="2"/>
      <c r="K11" s="2"/>
      <c r="L11" s="2"/>
      <c r="M11" s="2"/>
    </row>
    <row r="12" spans="1:15" ht="20.149999999999999" customHeight="1" x14ac:dyDescent="0.25">
      <c r="A12" s="69" t="s">
        <v>9</v>
      </c>
      <c r="B12" s="71" t="s">
        <v>10</v>
      </c>
      <c r="C12" s="72"/>
      <c r="D12" s="72"/>
      <c r="E12" s="72"/>
      <c r="F12" s="73"/>
      <c r="G12" s="61"/>
      <c r="H12" s="61"/>
      <c r="I12" s="60"/>
      <c r="J12" s="6"/>
      <c r="K12" s="2"/>
      <c r="L12" s="2"/>
      <c r="M12" s="2"/>
    </row>
    <row r="13" spans="1:15" ht="20.149999999999999" customHeight="1" x14ac:dyDescent="0.25">
      <c r="A13" s="70"/>
      <c r="B13" s="5" t="s">
        <v>11</v>
      </c>
      <c r="C13" s="5" t="s">
        <v>12</v>
      </c>
      <c r="D13" s="5" t="s">
        <v>13</v>
      </c>
      <c r="E13" s="5" t="s">
        <v>14</v>
      </c>
      <c r="F13" s="58" t="s">
        <v>8</v>
      </c>
      <c r="H13" s="61"/>
      <c r="I13" s="61"/>
      <c r="J13" s="6"/>
      <c r="K13" s="2"/>
      <c r="L13" s="2"/>
      <c r="M13" s="2"/>
    </row>
    <row r="14" spans="1:15" ht="20.149999999999999" customHeight="1" x14ac:dyDescent="0.25">
      <c r="A14" s="7" t="s">
        <v>15</v>
      </c>
      <c r="B14" s="51">
        <v>0</v>
      </c>
      <c r="C14" s="51">
        <v>466</v>
      </c>
      <c r="D14" s="51">
        <v>454</v>
      </c>
      <c r="E14" s="51">
        <v>4</v>
      </c>
      <c r="F14" s="51">
        <f>SUM(B14:E14)</f>
        <v>924</v>
      </c>
      <c r="H14" s="61"/>
      <c r="I14" s="61"/>
      <c r="K14" s="2"/>
      <c r="L14" s="2"/>
      <c r="M14" s="2"/>
    </row>
    <row r="15" spans="1:15" ht="20.149999999999999" customHeight="1" x14ac:dyDescent="0.25">
      <c r="A15" s="8" t="s">
        <v>16</v>
      </c>
      <c r="B15" s="52">
        <v>8</v>
      </c>
      <c r="C15" s="52">
        <v>842</v>
      </c>
      <c r="D15" s="52">
        <v>1438</v>
      </c>
      <c r="E15" s="52">
        <v>6</v>
      </c>
      <c r="F15" s="51">
        <f>SUM(B15:E15)</f>
        <v>2294</v>
      </c>
      <c r="H15" s="61"/>
      <c r="I15" s="61"/>
      <c r="K15" s="2"/>
      <c r="L15" s="2"/>
      <c r="M15" s="2"/>
    </row>
    <row r="16" spans="1:15" ht="20.149999999999999" customHeight="1" thickBot="1" x14ac:dyDescent="0.3">
      <c r="A16" s="9" t="s">
        <v>8</v>
      </c>
      <c r="B16" s="10">
        <f>SUM(B14:B15)</f>
        <v>8</v>
      </c>
      <c r="C16" s="10">
        <f>SUM(C14:C15)</f>
        <v>1308</v>
      </c>
      <c r="D16" s="10">
        <f>SUM(D14:D15)</f>
        <v>1892</v>
      </c>
      <c r="E16" s="10">
        <f>SUM(E14:E15)</f>
        <v>10</v>
      </c>
      <c r="F16" s="10">
        <f>F14+F15</f>
        <v>3218</v>
      </c>
      <c r="H16" s="61"/>
      <c r="I16" s="61"/>
      <c r="K16" s="2"/>
      <c r="L16" s="2"/>
      <c r="M16" s="2"/>
    </row>
    <row r="17" ht="20.149999999999999" customHeight="1" thickTop="1" x14ac:dyDescent="0.25"/>
  </sheetData>
  <mergeCells count="10">
    <mergeCell ref="K4:M5"/>
    <mergeCell ref="A11:H11"/>
    <mergeCell ref="A12:A13"/>
    <mergeCell ref="B12:F12"/>
    <mergeCell ref="A1:M1"/>
    <mergeCell ref="J2:M2"/>
    <mergeCell ref="A4:A6"/>
    <mergeCell ref="B4:D5"/>
    <mergeCell ref="E4:G5"/>
    <mergeCell ref="H4:J5"/>
  </mergeCells>
  <printOptions horizontalCentered="1"/>
  <pageMargins left="0.39370078740157483" right="0.23622047244094491" top="0.74803149606299213" bottom="0.15748031496062992" header="0.51181102362204722" footer="0.51181102362204722"/>
  <pageSetup paperSize="9" scale="74" orientation="landscape" horizontalDpi="1200" verticalDpi="1200" r:id="rId1"/>
  <headerFooter alignWithMargins="0">
    <oddHeader>&amp;R&amp;"TH SarabunPSK,Bold"&amp;16หน้าที่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57"/>
  <sheetViews>
    <sheetView view="pageBreakPreview" zoomScale="130" zoomScaleNormal="40" zoomScaleSheetLayoutView="130" workbookViewId="0">
      <selection activeCell="V20" sqref="V20"/>
    </sheetView>
  </sheetViews>
  <sheetFormatPr defaultColWidth="9.1796875" defaultRowHeight="20.149999999999999" customHeight="1" x14ac:dyDescent="0.4"/>
  <cols>
    <col min="1" max="1" width="21.81640625" style="12" bestFit="1" customWidth="1"/>
    <col min="2" max="54" width="6.7265625" style="12" customWidth="1"/>
    <col min="55" max="16384" width="9.1796875" style="12"/>
  </cols>
  <sheetData>
    <row r="1" spans="1:30" s="11" customFormat="1" ht="24.65" customHeight="1" x14ac:dyDescent="0.45">
      <c r="A1" s="85" t="s">
        <v>207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</row>
    <row r="2" spans="1:30" s="13" customFormat="1" ht="20.149999999999999" customHeight="1" x14ac:dyDescent="0.4">
      <c r="A2" s="86" t="s">
        <v>17</v>
      </c>
      <c r="B2" s="92" t="s">
        <v>18</v>
      </c>
      <c r="C2" s="92"/>
      <c r="D2" s="92"/>
      <c r="E2" s="89" t="s">
        <v>19</v>
      </c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1"/>
    </row>
    <row r="3" spans="1:30" s="13" customFormat="1" ht="20.149999999999999" customHeight="1" x14ac:dyDescent="0.4">
      <c r="A3" s="87"/>
      <c r="B3" s="92"/>
      <c r="C3" s="92"/>
      <c r="D3" s="92"/>
      <c r="E3" s="83" t="s">
        <v>20</v>
      </c>
      <c r="F3" s="93"/>
      <c r="G3" s="93"/>
      <c r="H3" s="93"/>
      <c r="I3" s="93"/>
      <c r="J3" s="93"/>
      <c r="K3" s="93"/>
      <c r="L3" s="84"/>
      <c r="M3" s="83" t="s">
        <v>21</v>
      </c>
      <c r="N3" s="93"/>
      <c r="O3" s="93"/>
      <c r="P3" s="93"/>
      <c r="Q3" s="93"/>
      <c r="R3" s="93"/>
      <c r="S3" s="93"/>
      <c r="T3" s="93"/>
      <c r="U3" s="93"/>
      <c r="V3" s="84"/>
      <c r="W3" s="83" t="s">
        <v>22</v>
      </c>
      <c r="X3" s="93"/>
      <c r="Y3" s="93"/>
      <c r="Z3" s="84"/>
      <c r="AA3" s="83" t="s">
        <v>23</v>
      </c>
      <c r="AB3" s="93"/>
      <c r="AC3" s="93"/>
      <c r="AD3" s="84"/>
    </row>
    <row r="4" spans="1:30" s="13" customFormat="1" ht="20.149999999999999" customHeight="1" x14ac:dyDescent="0.4">
      <c r="A4" s="87"/>
      <c r="B4" s="92"/>
      <c r="C4" s="92"/>
      <c r="D4" s="92"/>
      <c r="E4" s="14" t="s">
        <v>24</v>
      </c>
      <c r="F4" s="15"/>
      <c r="G4" s="16" t="s">
        <v>25</v>
      </c>
      <c r="H4" s="15"/>
      <c r="I4" s="16" t="s">
        <v>26</v>
      </c>
      <c r="J4" s="15"/>
      <c r="K4" s="16" t="s">
        <v>27</v>
      </c>
      <c r="L4" s="15"/>
      <c r="M4" s="16" t="s">
        <v>28</v>
      </c>
      <c r="N4" s="15"/>
      <c r="O4" s="16" t="s">
        <v>29</v>
      </c>
      <c r="P4" s="15"/>
      <c r="Q4" s="16" t="s">
        <v>30</v>
      </c>
      <c r="R4" s="15"/>
      <c r="S4" s="16" t="s">
        <v>31</v>
      </c>
      <c r="T4" s="15"/>
      <c r="U4" s="16" t="s">
        <v>32</v>
      </c>
      <c r="V4" s="15"/>
      <c r="W4" s="83" t="s">
        <v>33</v>
      </c>
      <c r="X4" s="84"/>
      <c r="Y4" s="83" t="s">
        <v>34</v>
      </c>
      <c r="Z4" s="84"/>
      <c r="AA4" s="83" t="s">
        <v>33</v>
      </c>
      <c r="AB4" s="84"/>
      <c r="AC4" s="16" t="s">
        <v>34</v>
      </c>
      <c r="AD4" s="15"/>
    </row>
    <row r="5" spans="1:30" s="13" customFormat="1" ht="20.149999999999999" customHeight="1" x14ac:dyDescent="0.4">
      <c r="A5" s="88"/>
      <c r="B5" s="17" t="s">
        <v>8</v>
      </c>
      <c r="C5" s="17" t="s">
        <v>15</v>
      </c>
      <c r="D5" s="17" t="s">
        <v>16</v>
      </c>
      <c r="E5" s="17" t="s">
        <v>15</v>
      </c>
      <c r="F5" s="17" t="s">
        <v>16</v>
      </c>
      <c r="G5" s="17" t="s">
        <v>15</v>
      </c>
      <c r="H5" s="17" t="s">
        <v>16</v>
      </c>
      <c r="I5" s="17" t="s">
        <v>15</v>
      </c>
      <c r="J5" s="17" t="s">
        <v>16</v>
      </c>
      <c r="K5" s="17" t="s">
        <v>15</v>
      </c>
      <c r="L5" s="17" t="s">
        <v>16</v>
      </c>
      <c r="M5" s="17" t="s">
        <v>15</v>
      </c>
      <c r="N5" s="17" t="s">
        <v>16</v>
      </c>
      <c r="O5" s="17" t="s">
        <v>15</v>
      </c>
      <c r="P5" s="17" t="s">
        <v>16</v>
      </c>
      <c r="Q5" s="17" t="s">
        <v>15</v>
      </c>
      <c r="R5" s="17" t="s">
        <v>16</v>
      </c>
      <c r="S5" s="17" t="s">
        <v>15</v>
      </c>
      <c r="T5" s="17" t="s">
        <v>16</v>
      </c>
      <c r="U5" s="17" t="s">
        <v>15</v>
      </c>
      <c r="V5" s="17" t="s">
        <v>16</v>
      </c>
      <c r="W5" s="17" t="s">
        <v>15</v>
      </c>
      <c r="X5" s="17" t="s">
        <v>16</v>
      </c>
      <c r="Y5" s="17" t="s">
        <v>15</v>
      </c>
      <c r="Z5" s="17" t="s">
        <v>16</v>
      </c>
      <c r="AA5" s="17" t="s">
        <v>15</v>
      </c>
      <c r="AB5" s="17" t="s">
        <v>16</v>
      </c>
      <c r="AC5" s="17" t="s">
        <v>15</v>
      </c>
      <c r="AD5" s="17" t="s">
        <v>16</v>
      </c>
    </row>
    <row r="6" spans="1:30" ht="20.149999999999999" customHeight="1" x14ac:dyDescent="0.4">
      <c r="A6" s="18" t="s">
        <v>209</v>
      </c>
      <c r="B6" s="22">
        <f>SUM(C6:D6)</f>
        <v>41</v>
      </c>
      <c r="C6" s="22">
        <f>E6+G6+I6+K6+M6+O6+Q6+S6+U6+W6+Y6+AA6+AC6</f>
        <v>23</v>
      </c>
      <c r="D6" s="22">
        <f>F6+H6+J6+L6+N6+P6+R6+T6+V6+X6+Z6+AB6+AD6</f>
        <v>18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10</v>
      </c>
      <c r="AB6" s="18">
        <v>8</v>
      </c>
      <c r="AC6" s="18">
        <v>13</v>
      </c>
      <c r="AD6" s="18">
        <v>10</v>
      </c>
    </row>
    <row r="7" spans="1:30" ht="20.149999999999999" customHeight="1" x14ac:dyDescent="0.4">
      <c r="A7" s="19" t="s">
        <v>210</v>
      </c>
      <c r="B7" s="22">
        <f t="shared" ref="B7:B48" si="0">SUM(C7:D7)</f>
        <v>608</v>
      </c>
      <c r="C7" s="22">
        <f t="shared" ref="C7:C49" si="1">E7+G7+I7+K7+M7+O7+Q7+S7+U7+W7+Y7+AA7+AC7</f>
        <v>197</v>
      </c>
      <c r="D7" s="22">
        <f t="shared" ref="D7:D49" si="2">F7+H7+J7+L7+N7+P7+R7+T7+V7+X7+Z7+AB7+AD7</f>
        <v>411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146</v>
      </c>
      <c r="X7" s="19">
        <v>336</v>
      </c>
      <c r="Y7" s="19">
        <v>51</v>
      </c>
      <c r="Z7" s="19">
        <v>75</v>
      </c>
      <c r="AA7" s="19">
        <v>0</v>
      </c>
      <c r="AB7" s="19">
        <v>0</v>
      </c>
      <c r="AC7" s="19">
        <v>0</v>
      </c>
      <c r="AD7" s="19">
        <v>0</v>
      </c>
    </row>
    <row r="8" spans="1:30" ht="20.149999999999999" customHeight="1" x14ac:dyDescent="0.4">
      <c r="A8" s="19" t="s">
        <v>211</v>
      </c>
      <c r="B8" s="22">
        <f t="shared" ref="B8:B32" si="3">SUM(C8:D8)</f>
        <v>2019</v>
      </c>
      <c r="C8" s="22">
        <f t="shared" ref="C8:C32" si="4">E8+G8+I8+K8+M8+O8+Q8+S8+U8+W8+Y8+AA8+AC8</f>
        <v>483</v>
      </c>
      <c r="D8" s="22">
        <f t="shared" ref="D8:D32" si="5">F8+H8+J8+L8+N8+P8+R8+T8+V8+X8+Z8+AB8+AD8</f>
        <v>1536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110</v>
      </c>
      <c r="N8" s="19">
        <v>367</v>
      </c>
      <c r="O8" s="19">
        <v>275</v>
      </c>
      <c r="P8" s="19">
        <v>869</v>
      </c>
      <c r="Q8" s="19">
        <v>96</v>
      </c>
      <c r="R8" s="19">
        <v>295</v>
      </c>
      <c r="S8" s="19">
        <v>1</v>
      </c>
      <c r="T8" s="19">
        <v>4</v>
      </c>
      <c r="U8" s="19">
        <v>1</v>
      </c>
      <c r="V8" s="19">
        <v>1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</row>
    <row r="9" spans="1:30" ht="20.149999999999999" customHeight="1" x14ac:dyDescent="0.4">
      <c r="A9" s="19" t="s">
        <v>212</v>
      </c>
      <c r="B9" s="22">
        <f t="shared" si="3"/>
        <v>45</v>
      </c>
      <c r="C9" s="22">
        <f t="shared" si="4"/>
        <v>17</v>
      </c>
      <c r="D9" s="22">
        <f t="shared" si="5"/>
        <v>28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7</v>
      </c>
      <c r="N9" s="19">
        <v>7</v>
      </c>
      <c r="O9" s="19">
        <v>8</v>
      </c>
      <c r="P9" s="19">
        <v>18</v>
      </c>
      <c r="Q9" s="19">
        <v>2</v>
      </c>
      <c r="R9" s="19">
        <v>2</v>
      </c>
      <c r="S9" s="19">
        <v>0</v>
      </c>
      <c r="T9" s="19">
        <v>1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</row>
    <row r="10" spans="1:30" ht="20.149999999999999" customHeight="1" x14ac:dyDescent="0.4">
      <c r="A10" s="19" t="s">
        <v>213</v>
      </c>
      <c r="B10" s="22">
        <f t="shared" ref="B10:B25" si="6">SUM(C10:D10)</f>
        <v>54</v>
      </c>
      <c r="C10" s="22">
        <f t="shared" ref="C10:C11" si="7">E10+G10+I10+K10+M10+O10+Q10+S10+U10+W10+Y10+AA10+AC10</f>
        <v>18</v>
      </c>
      <c r="D10" s="22">
        <f t="shared" ref="D10:D25" si="8">F10+H10+J10+L10+N10+P10+R10+T10+V10+X10+Z10+AB10+AD10</f>
        <v>36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6</v>
      </c>
      <c r="N10" s="19">
        <v>10</v>
      </c>
      <c r="O10" s="19">
        <v>10</v>
      </c>
      <c r="P10" s="19">
        <v>19</v>
      </c>
      <c r="Q10" s="19">
        <v>2</v>
      </c>
      <c r="R10" s="19">
        <v>7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</row>
    <row r="11" spans="1:30" ht="20.149999999999999" customHeight="1" x14ac:dyDescent="0.4">
      <c r="A11" s="19" t="s">
        <v>214</v>
      </c>
      <c r="B11" s="22">
        <f t="shared" si="6"/>
        <v>25</v>
      </c>
      <c r="C11" s="22">
        <f t="shared" si="7"/>
        <v>17</v>
      </c>
      <c r="D11" s="22">
        <f t="shared" si="8"/>
        <v>8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9</v>
      </c>
      <c r="N11" s="19">
        <v>3</v>
      </c>
      <c r="O11" s="19">
        <v>6</v>
      </c>
      <c r="P11" s="19">
        <v>4</v>
      </c>
      <c r="Q11" s="19">
        <v>2</v>
      </c>
      <c r="R11" s="19">
        <v>1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</row>
    <row r="12" spans="1:30" ht="20.149999999999999" customHeight="1" x14ac:dyDescent="0.4">
      <c r="A12" s="19" t="s">
        <v>215</v>
      </c>
      <c r="B12" s="22">
        <f t="shared" ref="B12:B24" si="9">SUM(C12:D12)</f>
        <v>21</v>
      </c>
      <c r="C12" s="22">
        <f t="shared" ref="C12:C24" si="10">E12+G12+I12+K12+M12+O12+Q12+S12+U12+W12+Y12+AA12+AC12</f>
        <v>7</v>
      </c>
      <c r="D12" s="22">
        <f t="shared" ref="D12:D24" si="11">F12+H12+J12+L12+N12+P12+R12+T12+V12+X12+Z12+AB12+AD12</f>
        <v>14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3</v>
      </c>
      <c r="N12" s="19">
        <v>3</v>
      </c>
      <c r="O12" s="19">
        <v>4</v>
      </c>
      <c r="P12" s="19">
        <v>10</v>
      </c>
      <c r="Q12" s="19">
        <v>0</v>
      </c>
      <c r="R12" s="19">
        <v>1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</row>
    <row r="13" spans="1:30" ht="20.149999999999999" customHeight="1" x14ac:dyDescent="0.4">
      <c r="A13" s="19" t="s">
        <v>216</v>
      </c>
      <c r="B13" s="22">
        <f t="shared" si="9"/>
        <v>7</v>
      </c>
      <c r="C13" s="22">
        <f t="shared" si="10"/>
        <v>1</v>
      </c>
      <c r="D13" s="22">
        <f t="shared" si="11"/>
        <v>6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2</v>
      </c>
      <c r="O13" s="19">
        <v>0</v>
      </c>
      <c r="P13" s="19">
        <v>2</v>
      </c>
      <c r="Q13" s="19">
        <v>1</v>
      </c>
      <c r="R13" s="19">
        <v>2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</row>
    <row r="14" spans="1:30" ht="20.149999999999999" customHeight="1" x14ac:dyDescent="0.4">
      <c r="A14" s="19" t="s">
        <v>217</v>
      </c>
      <c r="B14" s="22">
        <f t="shared" si="9"/>
        <v>163</v>
      </c>
      <c r="C14" s="22">
        <f t="shared" si="10"/>
        <v>32</v>
      </c>
      <c r="D14" s="22">
        <f t="shared" si="11"/>
        <v>131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16</v>
      </c>
      <c r="N14" s="19">
        <v>52</v>
      </c>
      <c r="O14" s="19">
        <v>14</v>
      </c>
      <c r="P14" s="19">
        <v>45</v>
      </c>
      <c r="Q14" s="19">
        <v>2</v>
      </c>
      <c r="R14" s="19">
        <v>34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</row>
    <row r="15" spans="1:30" ht="20.149999999999999" customHeight="1" x14ac:dyDescent="0.4">
      <c r="A15" s="19" t="s">
        <v>218</v>
      </c>
      <c r="B15" s="22">
        <f t="shared" si="9"/>
        <v>8</v>
      </c>
      <c r="C15" s="22">
        <f t="shared" si="10"/>
        <v>2</v>
      </c>
      <c r="D15" s="22">
        <f t="shared" si="11"/>
        <v>6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3</v>
      </c>
      <c r="O15" s="19">
        <v>2</v>
      </c>
      <c r="P15" s="19">
        <v>2</v>
      </c>
      <c r="Q15" s="19">
        <v>0</v>
      </c>
      <c r="R15" s="19">
        <v>1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</row>
    <row r="16" spans="1:30" ht="20.149999999999999" customHeight="1" x14ac:dyDescent="0.4">
      <c r="A16" s="19" t="s">
        <v>219</v>
      </c>
      <c r="B16" s="22">
        <f t="shared" si="9"/>
        <v>36</v>
      </c>
      <c r="C16" s="22">
        <f t="shared" si="10"/>
        <v>4</v>
      </c>
      <c r="D16" s="22">
        <f t="shared" si="11"/>
        <v>32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2</v>
      </c>
      <c r="N16" s="19">
        <v>5</v>
      </c>
      <c r="O16" s="19">
        <v>2</v>
      </c>
      <c r="P16" s="19">
        <v>12</v>
      </c>
      <c r="Q16" s="19">
        <v>0</v>
      </c>
      <c r="R16" s="19">
        <v>15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</row>
    <row r="17" spans="1:30" ht="20.149999999999999" customHeight="1" x14ac:dyDescent="0.4">
      <c r="A17" s="19" t="s">
        <v>220</v>
      </c>
      <c r="B17" s="22">
        <f t="shared" si="9"/>
        <v>16</v>
      </c>
      <c r="C17" s="22">
        <f t="shared" si="10"/>
        <v>2</v>
      </c>
      <c r="D17" s="22">
        <f t="shared" si="11"/>
        <v>14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9</v>
      </c>
      <c r="O17" s="19">
        <v>2</v>
      </c>
      <c r="P17" s="19">
        <v>2</v>
      </c>
      <c r="Q17" s="19">
        <v>0</v>
      </c>
      <c r="R17" s="19">
        <v>3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</row>
    <row r="18" spans="1:30" ht="20.149999999999999" customHeight="1" x14ac:dyDescent="0.4">
      <c r="A18" s="19" t="s">
        <v>221</v>
      </c>
      <c r="B18" s="22">
        <f t="shared" si="9"/>
        <v>8</v>
      </c>
      <c r="C18" s="22">
        <f t="shared" si="10"/>
        <v>3</v>
      </c>
      <c r="D18" s="22">
        <f t="shared" si="11"/>
        <v>5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1</v>
      </c>
      <c r="O18" s="19">
        <v>3</v>
      </c>
      <c r="P18" s="19">
        <v>3</v>
      </c>
      <c r="Q18" s="19">
        <v>0</v>
      </c>
      <c r="R18" s="19">
        <v>1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</row>
    <row r="19" spans="1:30" ht="20.149999999999999" customHeight="1" x14ac:dyDescent="0.4">
      <c r="A19" s="19" t="s">
        <v>222</v>
      </c>
      <c r="B19" s="22">
        <f t="shared" si="9"/>
        <v>131</v>
      </c>
      <c r="C19" s="22">
        <f t="shared" si="10"/>
        <v>112</v>
      </c>
      <c r="D19" s="22">
        <f t="shared" si="11"/>
        <v>19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47</v>
      </c>
      <c r="N19" s="19">
        <v>13</v>
      </c>
      <c r="O19" s="19">
        <v>48</v>
      </c>
      <c r="P19" s="19">
        <v>6</v>
      </c>
      <c r="Q19" s="19">
        <v>17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</row>
    <row r="20" spans="1:30" ht="20.149999999999999" customHeight="1" x14ac:dyDescent="0.4">
      <c r="A20" s="19" t="s">
        <v>223</v>
      </c>
      <c r="B20" s="22">
        <f t="shared" si="9"/>
        <v>3</v>
      </c>
      <c r="C20" s="22">
        <f t="shared" si="10"/>
        <v>0</v>
      </c>
      <c r="D20" s="22">
        <f t="shared" si="11"/>
        <v>3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3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</row>
    <row r="21" spans="1:30" ht="20.149999999999999" customHeight="1" x14ac:dyDescent="0.4">
      <c r="A21" s="19" t="s">
        <v>224</v>
      </c>
      <c r="B21" s="22">
        <f t="shared" si="9"/>
        <v>8</v>
      </c>
      <c r="C21" s="22">
        <f t="shared" si="10"/>
        <v>5</v>
      </c>
      <c r="D21" s="22">
        <f t="shared" si="11"/>
        <v>3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4</v>
      </c>
      <c r="N21" s="19">
        <v>1</v>
      </c>
      <c r="O21" s="19">
        <v>1</v>
      </c>
      <c r="P21" s="19">
        <v>2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</row>
    <row r="22" spans="1:30" ht="20.149999999999999" customHeight="1" x14ac:dyDescent="0.4">
      <c r="A22" s="19" t="s">
        <v>225</v>
      </c>
      <c r="B22" s="22">
        <f t="shared" si="9"/>
        <v>4</v>
      </c>
      <c r="C22" s="22">
        <f t="shared" si="10"/>
        <v>0</v>
      </c>
      <c r="D22" s="22">
        <f t="shared" si="11"/>
        <v>4</v>
      </c>
      <c r="E22" s="19">
        <v>0</v>
      </c>
      <c r="F22" s="19">
        <v>1</v>
      </c>
      <c r="G22" s="19">
        <v>0</v>
      </c>
      <c r="H22" s="19">
        <v>0</v>
      </c>
      <c r="I22" s="19">
        <v>0</v>
      </c>
      <c r="J22" s="19">
        <v>3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</row>
    <row r="23" spans="1:30" ht="20.149999999999999" customHeight="1" x14ac:dyDescent="0.4">
      <c r="A23" s="19" t="s">
        <v>226</v>
      </c>
      <c r="B23" s="22">
        <f t="shared" si="9"/>
        <v>10</v>
      </c>
      <c r="C23" s="22">
        <f t="shared" si="10"/>
        <v>1</v>
      </c>
      <c r="D23" s="22">
        <f t="shared" si="11"/>
        <v>9</v>
      </c>
      <c r="E23" s="19">
        <v>0</v>
      </c>
      <c r="F23" s="19">
        <v>1</v>
      </c>
      <c r="G23" s="19">
        <v>0</v>
      </c>
      <c r="H23" s="19">
        <v>0</v>
      </c>
      <c r="I23" s="19">
        <v>1</v>
      </c>
      <c r="J23" s="19">
        <v>8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</row>
    <row r="24" spans="1:30" ht="20.149999999999999" customHeight="1" x14ac:dyDescent="0.4">
      <c r="A24" s="19" t="s">
        <v>227</v>
      </c>
      <c r="B24" s="22">
        <f t="shared" si="9"/>
        <v>11</v>
      </c>
      <c r="C24" s="22">
        <f t="shared" si="10"/>
        <v>0</v>
      </c>
      <c r="D24" s="22">
        <f t="shared" si="11"/>
        <v>11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11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</row>
    <row r="25" spans="1:30" ht="20.149999999999999" hidden="1" customHeight="1" x14ac:dyDescent="0.4">
      <c r="A25" s="19"/>
      <c r="B25" s="22">
        <f t="shared" si="6"/>
        <v>0</v>
      </c>
      <c r="C25" s="22">
        <f>E25+G25+I25+K25+M25+O25+Q25+S25+U25+W25+Y25+AA25+AC25</f>
        <v>0</v>
      </c>
      <c r="D25" s="22">
        <f t="shared" si="8"/>
        <v>0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</row>
    <row r="26" spans="1:30" ht="20.149999999999999" hidden="1" customHeight="1" x14ac:dyDescent="0.4">
      <c r="A26" s="19"/>
      <c r="B26" s="22">
        <f t="shared" si="3"/>
        <v>0</v>
      </c>
      <c r="C26" s="22">
        <f t="shared" si="4"/>
        <v>0</v>
      </c>
      <c r="D26" s="22">
        <f t="shared" si="5"/>
        <v>0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</row>
    <row r="27" spans="1:30" ht="20.149999999999999" hidden="1" customHeight="1" x14ac:dyDescent="0.4">
      <c r="A27" s="19"/>
      <c r="B27" s="22">
        <f t="shared" si="3"/>
        <v>0</v>
      </c>
      <c r="C27" s="22">
        <f t="shared" si="4"/>
        <v>0</v>
      </c>
      <c r="D27" s="22">
        <f t="shared" si="5"/>
        <v>0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</row>
    <row r="28" spans="1:30" ht="20.149999999999999" hidden="1" customHeight="1" x14ac:dyDescent="0.4">
      <c r="A28" s="19"/>
      <c r="B28" s="22">
        <f t="shared" si="3"/>
        <v>0</v>
      </c>
      <c r="C28" s="22">
        <f t="shared" si="4"/>
        <v>0</v>
      </c>
      <c r="D28" s="22">
        <f t="shared" si="5"/>
        <v>0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</row>
    <row r="29" spans="1:30" ht="20.149999999999999" hidden="1" customHeight="1" x14ac:dyDescent="0.4">
      <c r="A29" s="19"/>
      <c r="B29" s="22">
        <f t="shared" si="3"/>
        <v>0</v>
      </c>
      <c r="C29" s="22">
        <f t="shared" si="4"/>
        <v>0</v>
      </c>
      <c r="D29" s="22">
        <f t="shared" si="5"/>
        <v>0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</row>
    <row r="30" spans="1:30" ht="20.149999999999999" hidden="1" customHeight="1" x14ac:dyDescent="0.4">
      <c r="A30" s="19"/>
      <c r="B30" s="22">
        <f t="shared" si="3"/>
        <v>0</v>
      </c>
      <c r="C30" s="22">
        <f t="shared" si="4"/>
        <v>0</v>
      </c>
      <c r="D30" s="22">
        <f t="shared" si="5"/>
        <v>0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</row>
    <row r="31" spans="1:30" ht="20.149999999999999" hidden="1" customHeight="1" x14ac:dyDescent="0.4">
      <c r="A31" s="19"/>
      <c r="B31" s="22">
        <f t="shared" si="3"/>
        <v>0</v>
      </c>
      <c r="C31" s="22">
        <f t="shared" si="4"/>
        <v>0</v>
      </c>
      <c r="D31" s="22">
        <f t="shared" si="5"/>
        <v>0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</row>
    <row r="32" spans="1:30" ht="20.149999999999999" hidden="1" customHeight="1" x14ac:dyDescent="0.4">
      <c r="A32" s="19"/>
      <c r="B32" s="22">
        <f t="shared" si="3"/>
        <v>0</v>
      </c>
      <c r="C32" s="22">
        <f t="shared" si="4"/>
        <v>0</v>
      </c>
      <c r="D32" s="22">
        <f t="shared" si="5"/>
        <v>0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</row>
    <row r="33" spans="1:30" ht="20.149999999999999" hidden="1" customHeight="1" x14ac:dyDescent="0.4">
      <c r="A33" s="19"/>
      <c r="B33" s="22">
        <f t="shared" si="0"/>
        <v>0</v>
      </c>
      <c r="C33" s="22">
        <f t="shared" si="1"/>
        <v>0</v>
      </c>
      <c r="D33" s="22">
        <f t="shared" si="2"/>
        <v>0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</row>
    <row r="34" spans="1:30" ht="20.149999999999999" hidden="1" customHeight="1" x14ac:dyDescent="0.4">
      <c r="A34" s="19"/>
      <c r="B34" s="22">
        <f t="shared" si="0"/>
        <v>0</v>
      </c>
      <c r="C34" s="22">
        <f t="shared" si="1"/>
        <v>0</v>
      </c>
      <c r="D34" s="22">
        <f t="shared" si="2"/>
        <v>0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</row>
    <row r="35" spans="1:30" ht="20.149999999999999" hidden="1" customHeight="1" x14ac:dyDescent="0.4">
      <c r="A35" s="19"/>
      <c r="B35" s="22">
        <f t="shared" si="0"/>
        <v>0</v>
      </c>
      <c r="C35" s="22">
        <f t="shared" si="1"/>
        <v>0</v>
      </c>
      <c r="D35" s="22">
        <f t="shared" si="2"/>
        <v>0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</row>
    <row r="36" spans="1:30" ht="20.149999999999999" hidden="1" customHeight="1" x14ac:dyDescent="0.4">
      <c r="A36" s="19"/>
      <c r="B36" s="22">
        <f t="shared" si="0"/>
        <v>0</v>
      </c>
      <c r="C36" s="22">
        <f t="shared" si="1"/>
        <v>0</v>
      </c>
      <c r="D36" s="22">
        <f t="shared" si="2"/>
        <v>0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</row>
    <row r="37" spans="1:30" ht="20.149999999999999" hidden="1" customHeight="1" x14ac:dyDescent="0.4">
      <c r="A37" s="19"/>
      <c r="B37" s="22">
        <f t="shared" si="0"/>
        <v>0</v>
      </c>
      <c r="C37" s="22">
        <f t="shared" si="1"/>
        <v>0</v>
      </c>
      <c r="D37" s="22">
        <f t="shared" si="2"/>
        <v>0</v>
      </c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</row>
    <row r="38" spans="1:30" ht="20.149999999999999" hidden="1" customHeight="1" x14ac:dyDescent="0.4">
      <c r="A38" s="19"/>
      <c r="B38" s="22">
        <f t="shared" ref="B38:B43" si="12">SUM(C38:D38)</f>
        <v>0</v>
      </c>
      <c r="C38" s="22">
        <f t="shared" ref="C38:C43" si="13">E38+G38+I38+K38+M38+O38+Q38+S38+U38+W38+Y38+AA38+AC38</f>
        <v>0</v>
      </c>
      <c r="D38" s="22">
        <f t="shared" ref="D38:D43" si="14">F38+H38+J38+L38+N38+P38+R38+T38+V38+X38+Z38+AB38+AD38</f>
        <v>0</v>
      </c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</row>
    <row r="39" spans="1:30" ht="20.149999999999999" hidden="1" customHeight="1" x14ac:dyDescent="0.4">
      <c r="A39" s="19"/>
      <c r="B39" s="22">
        <f t="shared" si="12"/>
        <v>0</v>
      </c>
      <c r="C39" s="22">
        <f t="shared" si="13"/>
        <v>0</v>
      </c>
      <c r="D39" s="22">
        <f t="shared" si="14"/>
        <v>0</v>
      </c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</row>
    <row r="40" spans="1:30" ht="20.149999999999999" hidden="1" customHeight="1" x14ac:dyDescent="0.4">
      <c r="A40" s="19"/>
      <c r="B40" s="22">
        <f t="shared" si="12"/>
        <v>0</v>
      </c>
      <c r="C40" s="22">
        <f t="shared" si="13"/>
        <v>0</v>
      </c>
      <c r="D40" s="22">
        <f t="shared" si="14"/>
        <v>0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</row>
    <row r="41" spans="1:30" ht="20.149999999999999" hidden="1" customHeight="1" x14ac:dyDescent="0.4">
      <c r="A41" s="19"/>
      <c r="B41" s="22">
        <f t="shared" si="12"/>
        <v>0</v>
      </c>
      <c r="C41" s="22">
        <f t="shared" si="13"/>
        <v>0</v>
      </c>
      <c r="D41" s="22">
        <f t="shared" si="14"/>
        <v>0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</row>
    <row r="42" spans="1:30" ht="20.149999999999999" hidden="1" customHeight="1" x14ac:dyDescent="0.4">
      <c r="A42" s="19"/>
      <c r="B42" s="22">
        <f t="shared" si="12"/>
        <v>0</v>
      </c>
      <c r="C42" s="22">
        <f t="shared" si="13"/>
        <v>0</v>
      </c>
      <c r="D42" s="22">
        <f t="shared" si="14"/>
        <v>0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</row>
    <row r="43" spans="1:30" ht="20.149999999999999" hidden="1" customHeight="1" x14ac:dyDescent="0.4">
      <c r="A43" s="19"/>
      <c r="B43" s="22">
        <f t="shared" si="12"/>
        <v>0</v>
      </c>
      <c r="C43" s="22">
        <f t="shared" si="13"/>
        <v>0</v>
      </c>
      <c r="D43" s="22">
        <f t="shared" si="14"/>
        <v>0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</row>
    <row r="44" spans="1:30" ht="20.149999999999999" hidden="1" customHeight="1" x14ac:dyDescent="0.4">
      <c r="A44" s="19"/>
      <c r="B44" s="22">
        <f t="shared" si="0"/>
        <v>0</v>
      </c>
      <c r="C44" s="22">
        <f t="shared" si="1"/>
        <v>0</v>
      </c>
      <c r="D44" s="22">
        <f t="shared" si="2"/>
        <v>0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</row>
    <row r="45" spans="1:30" ht="20.149999999999999" hidden="1" customHeight="1" x14ac:dyDescent="0.4">
      <c r="A45" s="19"/>
      <c r="B45" s="22">
        <f t="shared" si="0"/>
        <v>0</v>
      </c>
      <c r="C45" s="22">
        <f t="shared" si="1"/>
        <v>0</v>
      </c>
      <c r="D45" s="22">
        <f t="shared" si="2"/>
        <v>0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</row>
    <row r="46" spans="1:30" ht="20.149999999999999" hidden="1" customHeight="1" x14ac:dyDescent="0.4">
      <c r="A46" s="19"/>
      <c r="B46" s="22">
        <f t="shared" si="0"/>
        <v>0</v>
      </c>
      <c r="C46" s="22">
        <f t="shared" si="1"/>
        <v>0</v>
      </c>
      <c r="D46" s="22">
        <f t="shared" si="2"/>
        <v>0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</row>
    <row r="47" spans="1:30" ht="20.149999999999999" hidden="1" customHeight="1" x14ac:dyDescent="0.4">
      <c r="A47" s="19"/>
      <c r="B47" s="22">
        <f t="shared" si="0"/>
        <v>0</v>
      </c>
      <c r="C47" s="22">
        <f t="shared" si="1"/>
        <v>0</v>
      </c>
      <c r="D47" s="22">
        <f t="shared" si="2"/>
        <v>0</v>
      </c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</row>
    <row r="48" spans="1:30" ht="20.149999999999999" hidden="1" customHeight="1" x14ac:dyDescent="0.4">
      <c r="A48" s="19"/>
      <c r="B48" s="22">
        <f t="shared" si="0"/>
        <v>0</v>
      </c>
      <c r="C48" s="22">
        <f t="shared" si="1"/>
        <v>0</v>
      </c>
      <c r="D48" s="22">
        <f t="shared" si="2"/>
        <v>0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</row>
    <row r="49" spans="1:30" ht="20.149999999999999" hidden="1" customHeight="1" x14ac:dyDescent="0.4">
      <c r="A49" s="20"/>
      <c r="B49" s="22">
        <f>SUM(C49:D49)</f>
        <v>0</v>
      </c>
      <c r="C49" s="22">
        <f t="shared" si="1"/>
        <v>0</v>
      </c>
      <c r="D49" s="22">
        <f t="shared" si="2"/>
        <v>0</v>
      </c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</row>
    <row r="50" spans="1:30" ht="20.149999999999999" customHeight="1" thickBot="1" x14ac:dyDescent="0.45">
      <c r="A50" s="21" t="s">
        <v>8</v>
      </c>
      <c r="B50" s="23">
        <f>SUM(B6:B49)</f>
        <v>3218</v>
      </c>
      <c r="C50" s="23">
        <f>SUM(C6:C49)</f>
        <v>924</v>
      </c>
      <c r="D50" s="23">
        <f>SUM(D6:D49)</f>
        <v>2294</v>
      </c>
      <c r="E50" s="23">
        <f t="shared" ref="E50:AD50" si="15">SUM(E6:E49)</f>
        <v>0</v>
      </c>
      <c r="F50" s="23">
        <f t="shared" si="15"/>
        <v>2</v>
      </c>
      <c r="G50" s="23">
        <f t="shared" si="15"/>
        <v>0</v>
      </c>
      <c r="H50" s="23">
        <f t="shared" si="15"/>
        <v>0</v>
      </c>
      <c r="I50" s="23">
        <f t="shared" si="15"/>
        <v>1</v>
      </c>
      <c r="J50" s="23">
        <f t="shared" si="15"/>
        <v>22</v>
      </c>
      <c r="K50" s="23">
        <f t="shared" si="15"/>
        <v>0</v>
      </c>
      <c r="L50" s="23">
        <f t="shared" si="15"/>
        <v>0</v>
      </c>
      <c r="M50" s="23">
        <f t="shared" si="15"/>
        <v>204</v>
      </c>
      <c r="N50" s="23">
        <f t="shared" si="15"/>
        <v>476</v>
      </c>
      <c r="O50" s="23">
        <f t="shared" si="15"/>
        <v>375</v>
      </c>
      <c r="P50" s="23">
        <f t="shared" si="15"/>
        <v>994</v>
      </c>
      <c r="Q50" s="23">
        <f t="shared" si="15"/>
        <v>122</v>
      </c>
      <c r="R50" s="23">
        <f t="shared" si="15"/>
        <v>365</v>
      </c>
      <c r="S50" s="23">
        <f t="shared" si="15"/>
        <v>1</v>
      </c>
      <c r="T50" s="23">
        <f t="shared" si="15"/>
        <v>5</v>
      </c>
      <c r="U50" s="23">
        <f t="shared" si="15"/>
        <v>1</v>
      </c>
      <c r="V50" s="23">
        <f t="shared" si="15"/>
        <v>1</v>
      </c>
      <c r="W50" s="23">
        <f t="shared" si="15"/>
        <v>146</v>
      </c>
      <c r="X50" s="23">
        <f t="shared" si="15"/>
        <v>336</v>
      </c>
      <c r="Y50" s="23">
        <f t="shared" si="15"/>
        <v>51</v>
      </c>
      <c r="Z50" s="23">
        <f t="shared" si="15"/>
        <v>75</v>
      </c>
      <c r="AA50" s="23">
        <f t="shared" si="15"/>
        <v>10</v>
      </c>
      <c r="AB50" s="23">
        <f t="shared" si="15"/>
        <v>8</v>
      </c>
      <c r="AC50" s="23">
        <f t="shared" si="15"/>
        <v>13</v>
      </c>
      <c r="AD50" s="23">
        <f t="shared" si="15"/>
        <v>10</v>
      </c>
    </row>
    <row r="51" spans="1:30" ht="20.149999999999999" customHeight="1" thickTop="1" x14ac:dyDescent="0.4"/>
    <row r="52" spans="1:30" ht="20.149999999999999" customHeight="1" x14ac:dyDescent="0.4">
      <c r="B52" s="79" t="s">
        <v>35</v>
      </c>
      <c r="C52" s="79"/>
      <c r="D52" s="79"/>
      <c r="E52" s="79"/>
      <c r="F52" s="79"/>
      <c r="G52" s="1"/>
      <c r="H52" s="80" t="s">
        <v>36</v>
      </c>
      <c r="I52" s="80"/>
      <c r="J52" s="80"/>
      <c r="K52" s="80"/>
      <c r="L52" s="80"/>
      <c r="M52" s="1"/>
      <c r="N52" s="80" t="s">
        <v>37</v>
      </c>
      <c r="O52" s="80"/>
      <c r="P52" s="80"/>
      <c r="Q52" s="80"/>
      <c r="R52" s="80"/>
    </row>
    <row r="53" spans="1:30" ht="20.149999999999999" customHeight="1" x14ac:dyDescent="0.4">
      <c r="B53" s="81" t="str">
        <f>IF(B50='ตาราง1-2'!D9,"ข้อมูลจำนวนรวมตาราง 3 ถูกต้อง","ข้อมูลไม่ถูกต้องจำนวนรวมคนครอง ตาราง 3.1 ต้องเท่ากับจำนวนคนครอง ตาราง 1")</f>
        <v>ข้อมูลจำนวนรวมตาราง 3 ถูกต้อง</v>
      </c>
      <c r="C53" s="81"/>
      <c r="D53" s="81"/>
      <c r="E53" s="81"/>
      <c r="F53" s="81"/>
      <c r="G53" s="1"/>
      <c r="H53" s="82" t="str">
        <f>IF(C50='ตาราง1-2'!H14,"ข้อมูลเพศชายตาราง 3 ถูกต้อง","ข้อมูลไม่ถูกต้องเพศชาย ตาราง 3 ต้องเท่ากับข้อมูลตาราง 2")</f>
        <v>ข้อมูลไม่ถูกต้องเพศชาย ตาราง 3 ต้องเท่ากับข้อมูลตาราง 2</v>
      </c>
      <c r="I53" s="82"/>
      <c r="J53" s="82"/>
      <c r="K53" s="82"/>
      <c r="L53" s="82"/>
      <c r="M53" s="1"/>
      <c r="N53" s="82" t="str">
        <f>IF(D50='ตาราง1-2'!H15,"ข้อมูลเพศหญิงตาราง 3 ถูกต้อง","ข้อมูลไม่ถูกต้องเพศหญิงตาราง 3 ต้องเท่ากับข้อมูลตาราง 2")</f>
        <v>ข้อมูลไม่ถูกต้องเพศหญิงตาราง 3 ต้องเท่ากับข้อมูลตาราง 2</v>
      </c>
      <c r="O53" s="82"/>
      <c r="P53" s="82"/>
      <c r="Q53" s="82"/>
      <c r="R53" s="82"/>
    </row>
    <row r="54" spans="1:30" ht="20.149999999999999" customHeight="1" x14ac:dyDescent="0.4">
      <c r="B54" s="81"/>
      <c r="C54" s="81"/>
      <c r="D54" s="81"/>
      <c r="E54" s="81"/>
      <c r="F54" s="81"/>
      <c r="G54" s="1"/>
      <c r="H54" s="82"/>
      <c r="I54" s="82"/>
      <c r="J54" s="82"/>
      <c r="K54" s="82"/>
      <c r="L54" s="82"/>
      <c r="M54" s="1"/>
      <c r="N54" s="82"/>
      <c r="O54" s="82"/>
      <c r="P54" s="82"/>
      <c r="Q54" s="82"/>
      <c r="R54" s="82"/>
    </row>
    <row r="55" spans="1:30" ht="20.149999999999999" customHeight="1" x14ac:dyDescent="0.4">
      <c r="B55" s="81"/>
      <c r="C55" s="81"/>
      <c r="D55" s="81"/>
      <c r="E55" s="81"/>
      <c r="F55" s="81"/>
      <c r="G55" s="1"/>
      <c r="H55" s="82"/>
      <c r="I55" s="82"/>
      <c r="J55" s="82"/>
      <c r="K55" s="82"/>
      <c r="L55" s="82"/>
      <c r="M55" s="1"/>
      <c r="N55" s="82"/>
      <c r="O55" s="82"/>
      <c r="P55" s="82"/>
      <c r="Q55" s="82"/>
      <c r="R55" s="82"/>
    </row>
    <row r="56" spans="1:30" ht="20.149999999999999" customHeight="1" x14ac:dyDescent="0.4">
      <c r="B56" s="81"/>
      <c r="C56" s="81"/>
      <c r="D56" s="81"/>
      <c r="E56" s="81"/>
      <c r="F56" s="81"/>
      <c r="G56" s="1"/>
      <c r="H56" s="82"/>
      <c r="I56" s="82"/>
      <c r="J56" s="82"/>
      <c r="K56" s="82"/>
      <c r="L56" s="82"/>
      <c r="M56" s="1"/>
      <c r="N56" s="82"/>
      <c r="O56" s="82"/>
      <c r="P56" s="82"/>
      <c r="Q56" s="82"/>
      <c r="R56" s="82"/>
    </row>
    <row r="57" spans="1:30" ht="20.149999999999999" customHeight="1" x14ac:dyDescent="0.4">
      <c r="B57" s="81"/>
      <c r="C57" s="81"/>
      <c r="D57" s="81"/>
      <c r="E57" s="81"/>
      <c r="F57" s="81"/>
      <c r="G57" s="1"/>
      <c r="H57" s="82"/>
      <c r="I57" s="82"/>
      <c r="J57" s="82"/>
      <c r="K57" s="82"/>
      <c r="L57" s="82"/>
      <c r="M57" s="1"/>
      <c r="N57" s="82"/>
      <c r="O57" s="82"/>
      <c r="P57" s="82"/>
      <c r="Q57" s="82"/>
      <c r="R57" s="82"/>
    </row>
  </sheetData>
  <mergeCells count="17">
    <mergeCell ref="AA4:AB4"/>
    <mergeCell ref="A1:AD1"/>
    <mergeCell ref="A2:A5"/>
    <mergeCell ref="E2:AD2"/>
    <mergeCell ref="B2:D4"/>
    <mergeCell ref="E3:L3"/>
    <mergeCell ref="M3:V3"/>
    <mergeCell ref="W3:Z3"/>
    <mergeCell ref="AA3:AD3"/>
    <mergeCell ref="W4:X4"/>
    <mergeCell ref="Y4:Z4"/>
    <mergeCell ref="B52:F52"/>
    <mergeCell ref="H52:L52"/>
    <mergeCell ref="N52:R52"/>
    <mergeCell ref="B53:F57"/>
    <mergeCell ref="H53:L57"/>
    <mergeCell ref="N53:R57"/>
  </mergeCells>
  <pageMargins left="0.39370078740157483" right="0.19685039370078741" top="0.98425196850393704" bottom="0.98425196850393704" header="0.51181102362204722" footer="0.51181102362204722"/>
  <pageSetup paperSize="9" scale="65" orientation="landscape" horizontalDpi="1200" verticalDpi="1200" r:id="rId1"/>
  <headerFooter alignWithMargins="0">
    <oddHeader>&amp;R&amp;"TH SarabunPSK,Bold"&amp;16หน้าที่ 2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91"/>
  <sheetViews>
    <sheetView view="pageBreakPreview" topLeftCell="B72" zoomScale="130" zoomScaleNormal="130" zoomScaleSheetLayoutView="130" workbookViewId="0">
      <selection activeCell="J15" sqref="J15"/>
    </sheetView>
  </sheetViews>
  <sheetFormatPr defaultColWidth="9.1796875" defaultRowHeight="16" customHeight="1" x14ac:dyDescent="0.25"/>
  <cols>
    <col min="1" max="1" width="3.81640625" style="40" customWidth="1"/>
    <col min="2" max="2" width="15.453125" style="26" customWidth="1"/>
    <col min="3" max="19" width="8.7265625" style="26" customWidth="1"/>
    <col min="20" max="21" width="15.7265625" style="26" customWidth="1"/>
    <col min="22" max="16384" width="9.1796875" style="26"/>
  </cols>
  <sheetData>
    <row r="1" spans="1:17" s="25" customFormat="1" ht="24.65" customHeight="1" x14ac:dyDescent="0.25">
      <c r="A1" s="68" t="s">
        <v>206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24"/>
    </row>
    <row r="2" spans="1:17" s="27" customFormat="1" ht="15.5" x14ac:dyDescent="0.25">
      <c r="A2" s="95" t="s">
        <v>38</v>
      </c>
      <c r="B2" s="96"/>
      <c r="C2" s="95" t="s">
        <v>2</v>
      </c>
      <c r="D2" s="96"/>
      <c r="E2" s="95" t="s">
        <v>5</v>
      </c>
      <c r="F2" s="96"/>
      <c r="G2" s="94" t="s">
        <v>3</v>
      </c>
      <c r="H2" s="94"/>
      <c r="I2" s="94"/>
      <c r="J2" s="94"/>
      <c r="K2" s="94" t="s">
        <v>4</v>
      </c>
      <c r="L2" s="94"/>
      <c r="M2" s="94"/>
      <c r="N2" s="94"/>
      <c r="O2" s="94"/>
      <c r="P2" s="94"/>
    </row>
    <row r="3" spans="1:17" s="28" customFormat="1" ht="15.5" x14ac:dyDescent="0.25">
      <c r="A3" s="97"/>
      <c r="B3" s="98"/>
      <c r="C3" s="97"/>
      <c r="D3" s="98"/>
      <c r="E3" s="97"/>
      <c r="F3" s="98"/>
      <c r="G3" s="95" t="s">
        <v>39</v>
      </c>
      <c r="H3" s="96"/>
      <c r="I3" s="95" t="s">
        <v>40</v>
      </c>
      <c r="J3" s="96"/>
      <c r="K3" s="95" t="s">
        <v>39</v>
      </c>
      <c r="L3" s="96"/>
      <c r="M3" s="95" t="s">
        <v>39</v>
      </c>
      <c r="N3" s="96"/>
      <c r="O3" s="95" t="s">
        <v>41</v>
      </c>
      <c r="P3" s="96"/>
    </row>
    <row r="4" spans="1:17" s="28" customFormat="1" ht="15.5" x14ac:dyDescent="0.25">
      <c r="A4" s="97"/>
      <c r="B4" s="98"/>
      <c r="C4" s="99"/>
      <c r="D4" s="100"/>
      <c r="E4" s="99"/>
      <c r="F4" s="100"/>
      <c r="G4" s="99" t="s">
        <v>42</v>
      </c>
      <c r="H4" s="100"/>
      <c r="I4" s="99"/>
      <c r="J4" s="100"/>
      <c r="K4" s="99" t="s">
        <v>42</v>
      </c>
      <c r="L4" s="100"/>
      <c r="M4" s="99" t="s">
        <v>43</v>
      </c>
      <c r="N4" s="100"/>
      <c r="O4" s="99"/>
      <c r="P4" s="100"/>
    </row>
    <row r="5" spans="1:17" s="28" customFormat="1" ht="15.5" x14ac:dyDescent="0.25">
      <c r="A5" s="99"/>
      <c r="B5" s="100"/>
      <c r="C5" s="29" t="s">
        <v>44</v>
      </c>
      <c r="D5" s="30" t="s">
        <v>45</v>
      </c>
      <c r="E5" s="29" t="s">
        <v>44</v>
      </c>
      <c r="F5" s="30" t="s">
        <v>45</v>
      </c>
      <c r="G5" s="29" t="s">
        <v>44</v>
      </c>
      <c r="H5" s="30" t="s">
        <v>45</v>
      </c>
      <c r="I5" s="29" t="s">
        <v>44</v>
      </c>
      <c r="J5" s="30" t="s">
        <v>45</v>
      </c>
      <c r="K5" s="29" t="s">
        <v>44</v>
      </c>
      <c r="L5" s="30" t="s">
        <v>45</v>
      </c>
      <c r="M5" s="29" t="s">
        <v>44</v>
      </c>
      <c r="N5" s="30" t="s">
        <v>45</v>
      </c>
      <c r="O5" s="29" t="s">
        <v>44</v>
      </c>
      <c r="P5" s="30" t="s">
        <v>45</v>
      </c>
    </row>
    <row r="6" spans="1:17" s="32" customFormat="1" ht="16" customHeight="1" x14ac:dyDescent="0.25">
      <c r="A6" s="31" t="s">
        <v>46</v>
      </c>
      <c r="B6" s="46" t="s">
        <v>47</v>
      </c>
      <c r="C6" s="54" t="s">
        <v>228</v>
      </c>
      <c r="D6" s="55" t="s">
        <v>228</v>
      </c>
      <c r="E6" s="54" t="s">
        <v>228</v>
      </c>
      <c r="F6" s="55" t="s">
        <v>228</v>
      </c>
      <c r="G6" s="54" t="s">
        <v>228</v>
      </c>
      <c r="H6" s="55" t="s">
        <v>228</v>
      </c>
      <c r="I6" s="54" t="s">
        <v>228</v>
      </c>
      <c r="J6" s="55" t="s">
        <v>228</v>
      </c>
      <c r="K6" s="54" t="s">
        <v>228</v>
      </c>
      <c r="L6" s="55" t="s">
        <v>228</v>
      </c>
      <c r="M6" s="54" t="s">
        <v>228</v>
      </c>
      <c r="N6" s="55" t="s">
        <v>228</v>
      </c>
      <c r="O6" s="54" t="s">
        <v>228</v>
      </c>
      <c r="P6" s="55" t="s">
        <v>228</v>
      </c>
    </row>
    <row r="7" spans="1:17" ht="16" customHeight="1" x14ac:dyDescent="0.25">
      <c r="A7" s="33" t="s">
        <v>48</v>
      </c>
      <c r="B7" s="47" t="s">
        <v>49</v>
      </c>
      <c r="C7" s="34">
        <v>1630</v>
      </c>
      <c r="D7" s="35">
        <v>1573</v>
      </c>
      <c r="E7" s="56" t="s">
        <v>228</v>
      </c>
      <c r="F7" s="56" t="s">
        <v>228</v>
      </c>
      <c r="G7" s="36">
        <v>35</v>
      </c>
      <c r="H7" s="36">
        <v>33</v>
      </c>
      <c r="I7" s="56" t="s">
        <v>228</v>
      </c>
      <c r="J7" s="56" t="s">
        <v>228</v>
      </c>
      <c r="K7" s="36">
        <v>28</v>
      </c>
      <c r="L7" s="36">
        <v>22</v>
      </c>
      <c r="M7" s="56" t="s">
        <v>228</v>
      </c>
      <c r="N7" s="56" t="s">
        <v>228</v>
      </c>
      <c r="O7" s="36">
        <v>183</v>
      </c>
      <c r="P7" s="36">
        <v>151</v>
      </c>
    </row>
    <row r="8" spans="1:17" ht="16" customHeight="1" x14ac:dyDescent="0.25">
      <c r="A8" s="33" t="s">
        <v>50</v>
      </c>
      <c r="B8" s="47" t="s">
        <v>51</v>
      </c>
      <c r="C8" s="34">
        <v>12</v>
      </c>
      <c r="D8" s="35">
        <v>11</v>
      </c>
      <c r="E8" s="56" t="s">
        <v>228</v>
      </c>
      <c r="F8" s="56" t="s">
        <v>228</v>
      </c>
      <c r="G8" s="36">
        <v>1</v>
      </c>
      <c r="H8" s="36">
        <v>1</v>
      </c>
      <c r="I8" s="56" t="s">
        <v>228</v>
      </c>
      <c r="J8" s="56" t="s">
        <v>228</v>
      </c>
      <c r="K8" s="36">
        <v>0</v>
      </c>
      <c r="L8" s="36">
        <v>0</v>
      </c>
      <c r="M8" s="56" t="s">
        <v>228</v>
      </c>
      <c r="N8" s="56" t="s">
        <v>228</v>
      </c>
      <c r="O8" s="36">
        <v>3</v>
      </c>
      <c r="P8" s="36">
        <v>3</v>
      </c>
    </row>
    <row r="9" spans="1:17" ht="16" customHeight="1" x14ac:dyDescent="0.25">
      <c r="A9" s="33" t="s">
        <v>52</v>
      </c>
      <c r="B9" s="47" t="s">
        <v>53</v>
      </c>
      <c r="C9" s="34">
        <v>19</v>
      </c>
      <c r="D9" s="35">
        <v>19</v>
      </c>
      <c r="E9" s="56" t="s">
        <v>228</v>
      </c>
      <c r="F9" s="56" t="s">
        <v>228</v>
      </c>
      <c r="G9" s="36">
        <v>1</v>
      </c>
      <c r="H9" s="36">
        <v>1</v>
      </c>
      <c r="I9" s="56" t="s">
        <v>228</v>
      </c>
      <c r="J9" s="56" t="s">
        <v>228</v>
      </c>
      <c r="K9" s="36">
        <v>0</v>
      </c>
      <c r="L9" s="36">
        <v>0</v>
      </c>
      <c r="M9" s="56" t="s">
        <v>228</v>
      </c>
      <c r="N9" s="56" t="s">
        <v>228</v>
      </c>
      <c r="O9" s="36">
        <v>3</v>
      </c>
      <c r="P9" s="36">
        <v>3</v>
      </c>
    </row>
    <row r="10" spans="1:17" ht="16" customHeight="1" x14ac:dyDescent="0.25">
      <c r="A10" s="33" t="s">
        <v>54</v>
      </c>
      <c r="B10" s="47" t="s">
        <v>55</v>
      </c>
      <c r="C10" s="34">
        <v>24</v>
      </c>
      <c r="D10" s="35">
        <v>23</v>
      </c>
      <c r="E10" s="56" t="s">
        <v>228</v>
      </c>
      <c r="F10" s="56" t="s">
        <v>228</v>
      </c>
      <c r="G10" s="36">
        <v>1</v>
      </c>
      <c r="H10" s="36">
        <v>1</v>
      </c>
      <c r="I10" s="56" t="s">
        <v>228</v>
      </c>
      <c r="J10" s="56" t="s">
        <v>228</v>
      </c>
      <c r="K10" s="36">
        <v>0</v>
      </c>
      <c r="L10" s="36">
        <v>0</v>
      </c>
      <c r="M10" s="56" t="s">
        <v>228</v>
      </c>
      <c r="N10" s="56" t="s">
        <v>228</v>
      </c>
      <c r="O10" s="36">
        <v>5</v>
      </c>
      <c r="P10" s="36">
        <v>5</v>
      </c>
    </row>
    <row r="11" spans="1:17" ht="16" customHeight="1" x14ac:dyDescent="0.25">
      <c r="A11" s="33" t="s">
        <v>56</v>
      </c>
      <c r="B11" s="47" t="s">
        <v>57</v>
      </c>
      <c r="C11" s="34">
        <v>16</v>
      </c>
      <c r="D11" s="35">
        <v>16</v>
      </c>
      <c r="E11" s="56" t="s">
        <v>228</v>
      </c>
      <c r="F11" s="56" t="s">
        <v>228</v>
      </c>
      <c r="G11" s="36">
        <v>1</v>
      </c>
      <c r="H11" s="36">
        <v>1</v>
      </c>
      <c r="I11" s="56" t="s">
        <v>228</v>
      </c>
      <c r="J11" s="56" t="s">
        <v>228</v>
      </c>
      <c r="K11" s="36">
        <v>0</v>
      </c>
      <c r="L11" s="36">
        <v>0</v>
      </c>
      <c r="M11" s="56" t="s">
        <v>228</v>
      </c>
      <c r="N11" s="56" t="s">
        <v>228</v>
      </c>
      <c r="O11" s="36">
        <v>3</v>
      </c>
      <c r="P11" s="36">
        <v>2</v>
      </c>
    </row>
    <row r="12" spans="1:17" ht="16" customHeight="1" x14ac:dyDescent="0.4">
      <c r="A12" s="33" t="s">
        <v>58</v>
      </c>
      <c r="B12" s="47" t="s">
        <v>59</v>
      </c>
      <c r="C12" s="34">
        <v>57</v>
      </c>
      <c r="D12" s="35">
        <v>52</v>
      </c>
      <c r="E12" s="56" t="s">
        <v>228</v>
      </c>
      <c r="F12" s="56" t="s">
        <v>228</v>
      </c>
      <c r="G12" s="18">
        <v>0</v>
      </c>
      <c r="H12" s="36">
        <v>0</v>
      </c>
      <c r="I12" s="56" t="s">
        <v>228</v>
      </c>
      <c r="J12" s="56" t="s">
        <v>228</v>
      </c>
      <c r="K12" s="36">
        <v>11</v>
      </c>
      <c r="L12" s="36">
        <v>11</v>
      </c>
      <c r="M12" s="56" t="s">
        <v>228</v>
      </c>
      <c r="N12" s="56" t="s">
        <v>228</v>
      </c>
      <c r="O12" s="36">
        <v>8</v>
      </c>
      <c r="P12" s="36">
        <v>8</v>
      </c>
    </row>
    <row r="13" spans="1:17" ht="16" customHeight="1" x14ac:dyDescent="0.25">
      <c r="A13" s="33" t="s">
        <v>60</v>
      </c>
      <c r="B13" s="47" t="s">
        <v>61</v>
      </c>
      <c r="C13" s="34">
        <v>15</v>
      </c>
      <c r="D13" s="35">
        <v>15</v>
      </c>
      <c r="E13" s="56" t="s">
        <v>228</v>
      </c>
      <c r="F13" s="56" t="s">
        <v>228</v>
      </c>
      <c r="G13" s="36">
        <v>1</v>
      </c>
      <c r="H13" s="36">
        <v>1</v>
      </c>
      <c r="I13" s="56" t="s">
        <v>228</v>
      </c>
      <c r="J13" s="56" t="s">
        <v>228</v>
      </c>
      <c r="K13" s="36">
        <v>0</v>
      </c>
      <c r="L13" s="36">
        <v>0</v>
      </c>
      <c r="M13" s="56" t="s">
        <v>228</v>
      </c>
      <c r="N13" s="56" t="s">
        <v>228</v>
      </c>
      <c r="O13" s="36">
        <v>3</v>
      </c>
      <c r="P13" s="36">
        <v>3</v>
      </c>
    </row>
    <row r="14" spans="1:17" ht="16" customHeight="1" x14ac:dyDescent="0.25">
      <c r="A14" s="33" t="s">
        <v>62</v>
      </c>
      <c r="B14" s="47" t="s">
        <v>63</v>
      </c>
      <c r="C14" s="34">
        <v>20</v>
      </c>
      <c r="D14" s="35">
        <v>19</v>
      </c>
      <c r="E14" s="56" t="s">
        <v>228</v>
      </c>
      <c r="F14" s="56" t="s">
        <v>228</v>
      </c>
      <c r="G14" s="36">
        <v>0</v>
      </c>
      <c r="H14" s="36">
        <v>1</v>
      </c>
      <c r="I14" s="56" t="s">
        <v>228</v>
      </c>
      <c r="J14" s="56" t="s">
        <v>228</v>
      </c>
      <c r="K14" s="36">
        <v>0</v>
      </c>
      <c r="L14" s="36">
        <v>0</v>
      </c>
      <c r="M14" s="56" t="s">
        <v>228</v>
      </c>
      <c r="N14" s="56" t="s">
        <v>228</v>
      </c>
      <c r="O14" s="36">
        <v>3</v>
      </c>
      <c r="P14" s="36">
        <v>3</v>
      </c>
    </row>
    <row r="15" spans="1:17" ht="16" customHeight="1" x14ac:dyDescent="0.25">
      <c r="A15" s="33" t="s">
        <v>64</v>
      </c>
      <c r="B15" s="47" t="s">
        <v>65</v>
      </c>
      <c r="C15" s="34">
        <v>42</v>
      </c>
      <c r="D15" s="35">
        <v>42</v>
      </c>
      <c r="E15" s="56" t="s">
        <v>228</v>
      </c>
      <c r="F15" s="56" t="s">
        <v>228</v>
      </c>
      <c r="G15" s="36">
        <v>1</v>
      </c>
      <c r="H15" s="36">
        <v>0</v>
      </c>
      <c r="I15" s="56" t="s">
        <v>228</v>
      </c>
      <c r="J15" s="56" t="s">
        <v>228</v>
      </c>
      <c r="K15" s="36">
        <v>13</v>
      </c>
      <c r="L15" s="36">
        <v>9</v>
      </c>
      <c r="M15" s="56" t="s">
        <v>228</v>
      </c>
      <c r="N15" s="56" t="s">
        <v>228</v>
      </c>
      <c r="O15" s="36">
        <v>4</v>
      </c>
      <c r="P15" s="36">
        <v>4</v>
      </c>
    </row>
    <row r="16" spans="1:17" ht="16" customHeight="1" x14ac:dyDescent="0.25">
      <c r="A16" s="33" t="s">
        <v>66</v>
      </c>
      <c r="B16" s="47" t="s">
        <v>67</v>
      </c>
      <c r="C16" s="34">
        <v>12</v>
      </c>
      <c r="D16" s="35">
        <v>12</v>
      </c>
      <c r="E16" s="56" t="s">
        <v>228</v>
      </c>
      <c r="F16" s="56" t="s">
        <v>228</v>
      </c>
      <c r="G16" s="36">
        <v>1</v>
      </c>
      <c r="H16" s="36">
        <v>1</v>
      </c>
      <c r="I16" s="56" t="s">
        <v>228</v>
      </c>
      <c r="J16" s="56" t="s">
        <v>228</v>
      </c>
      <c r="K16" s="36">
        <v>0</v>
      </c>
      <c r="L16" s="36">
        <v>0</v>
      </c>
      <c r="M16" s="56" t="s">
        <v>228</v>
      </c>
      <c r="N16" s="56" t="s">
        <v>228</v>
      </c>
      <c r="O16" s="36">
        <v>3</v>
      </c>
      <c r="P16" s="36">
        <v>3</v>
      </c>
    </row>
    <row r="17" spans="1:16" ht="16" customHeight="1" x14ac:dyDescent="0.25">
      <c r="A17" s="33" t="s">
        <v>68</v>
      </c>
      <c r="B17" s="47" t="s">
        <v>69</v>
      </c>
      <c r="C17" s="34">
        <v>23</v>
      </c>
      <c r="D17" s="35">
        <v>20</v>
      </c>
      <c r="E17" s="56" t="s">
        <v>228</v>
      </c>
      <c r="F17" s="56" t="s">
        <v>228</v>
      </c>
      <c r="G17" s="36">
        <v>1</v>
      </c>
      <c r="H17" s="36">
        <v>1</v>
      </c>
      <c r="I17" s="56" t="s">
        <v>228</v>
      </c>
      <c r="J17" s="56" t="s">
        <v>228</v>
      </c>
      <c r="K17" s="36">
        <v>0</v>
      </c>
      <c r="L17" s="36">
        <v>0</v>
      </c>
      <c r="M17" s="56" t="s">
        <v>228</v>
      </c>
      <c r="N17" s="56" t="s">
        <v>228</v>
      </c>
      <c r="O17" s="36">
        <v>6</v>
      </c>
      <c r="P17" s="36">
        <v>6</v>
      </c>
    </row>
    <row r="18" spans="1:16" ht="16" customHeight="1" x14ac:dyDescent="0.25">
      <c r="A18" s="33" t="s">
        <v>70</v>
      </c>
      <c r="B18" s="47" t="s">
        <v>71</v>
      </c>
      <c r="C18" s="34">
        <v>14</v>
      </c>
      <c r="D18" s="35">
        <v>14</v>
      </c>
      <c r="E18" s="56" t="s">
        <v>228</v>
      </c>
      <c r="F18" s="56" t="s">
        <v>228</v>
      </c>
      <c r="G18" s="36">
        <v>0</v>
      </c>
      <c r="H18" s="36">
        <v>0</v>
      </c>
      <c r="I18" s="56" t="s">
        <v>228</v>
      </c>
      <c r="J18" s="56" t="s">
        <v>228</v>
      </c>
      <c r="K18" s="36">
        <v>0</v>
      </c>
      <c r="L18" s="36">
        <v>0</v>
      </c>
      <c r="M18" s="56" t="s">
        <v>228</v>
      </c>
      <c r="N18" s="56" t="s">
        <v>228</v>
      </c>
      <c r="O18" s="36">
        <v>3</v>
      </c>
      <c r="P18" s="36">
        <v>2</v>
      </c>
    </row>
    <row r="19" spans="1:16" ht="16" customHeight="1" x14ac:dyDescent="0.25">
      <c r="A19" s="33" t="s">
        <v>72</v>
      </c>
      <c r="B19" s="47" t="s">
        <v>73</v>
      </c>
      <c r="C19" s="34">
        <v>23</v>
      </c>
      <c r="D19" s="35">
        <v>22</v>
      </c>
      <c r="E19" s="56" t="s">
        <v>228</v>
      </c>
      <c r="F19" s="56" t="s">
        <v>228</v>
      </c>
      <c r="G19" s="36">
        <v>1</v>
      </c>
      <c r="H19" s="36">
        <v>1</v>
      </c>
      <c r="I19" s="56" t="s">
        <v>228</v>
      </c>
      <c r="J19" s="56" t="s">
        <v>228</v>
      </c>
      <c r="K19" s="36">
        <v>0</v>
      </c>
      <c r="L19" s="36">
        <v>0</v>
      </c>
      <c r="M19" s="56" t="s">
        <v>228</v>
      </c>
      <c r="N19" s="56" t="s">
        <v>228</v>
      </c>
      <c r="O19" s="36">
        <v>4</v>
      </c>
      <c r="P19" s="36">
        <v>4</v>
      </c>
    </row>
    <row r="20" spans="1:16" ht="16" customHeight="1" x14ac:dyDescent="0.25">
      <c r="A20" s="33" t="s">
        <v>74</v>
      </c>
      <c r="B20" s="47" t="s">
        <v>75</v>
      </c>
      <c r="C20" s="34">
        <v>57</v>
      </c>
      <c r="D20" s="35">
        <v>55</v>
      </c>
      <c r="E20" s="56" t="s">
        <v>228</v>
      </c>
      <c r="F20" s="56" t="s">
        <v>228</v>
      </c>
      <c r="G20" s="36">
        <v>4</v>
      </c>
      <c r="H20" s="36">
        <v>4</v>
      </c>
      <c r="I20" s="56" t="s">
        <v>228</v>
      </c>
      <c r="J20" s="56" t="s">
        <v>228</v>
      </c>
      <c r="K20" s="36">
        <v>11</v>
      </c>
      <c r="L20" s="36">
        <v>11</v>
      </c>
      <c r="M20" s="56" t="s">
        <v>228</v>
      </c>
      <c r="N20" s="56" t="s">
        <v>228</v>
      </c>
      <c r="O20" s="36">
        <v>7</v>
      </c>
      <c r="P20" s="36">
        <v>7</v>
      </c>
    </row>
    <row r="21" spans="1:16" ht="16" customHeight="1" x14ac:dyDescent="0.25">
      <c r="A21" s="33" t="s">
        <v>76</v>
      </c>
      <c r="B21" s="47" t="s">
        <v>77</v>
      </c>
      <c r="C21" s="34">
        <v>16</v>
      </c>
      <c r="D21" s="35">
        <v>15</v>
      </c>
      <c r="E21" s="56" t="s">
        <v>228</v>
      </c>
      <c r="F21" s="56" t="s">
        <v>228</v>
      </c>
      <c r="G21" s="36">
        <v>1</v>
      </c>
      <c r="H21" s="36">
        <v>1</v>
      </c>
      <c r="I21" s="56" t="s">
        <v>228</v>
      </c>
      <c r="J21" s="56" t="s">
        <v>228</v>
      </c>
      <c r="K21" s="36">
        <v>0</v>
      </c>
      <c r="L21" s="36">
        <v>0</v>
      </c>
      <c r="M21" s="56" t="s">
        <v>228</v>
      </c>
      <c r="N21" s="56" t="s">
        <v>228</v>
      </c>
      <c r="O21" s="36">
        <v>3</v>
      </c>
      <c r="P21" s="36">
        <v>3</v>
      </c>
    </row>
    <row r="22" spans="1:16" ht="16" customHeight="1" x14ac:dyDescent="0.25">
      <c r="A22" s="33" t="s">
        <v>78</v>
      </c>
      <c r="B22" s="47" t="s">
        <v>79</v>
      </c>
      <c r="C22" s="34">
        <v>10</v>
      </c>
      <c r="D22" s="35">
        <v>9</v>
      </c>
      <c r="E22" s="56" t="s">
        <v>228</v>
      </c>
      <c r="F22" s="56" t="s">
        <v>228</v>
      </c>
      <c r="G22" s="36">
        <v>1</v>
      </c>
      <c r="H22" s="36">
        <v>1</v>
      </c>
      <c r="I22" s="56" t="s">
        <v>228</v>
      </c>
      <c r="J22" s="56" t="s">
        <v>228</v>
      </c>
      <c r="K22" s="36">
        <v>0</v>
      </c>
      <c r="L22" s="36">
        <v>0</v>
      </c>
      <c r="M22" s="56" t="s">
        <v>228</v>
      </c>
      <c r="N22" s="56" t="s">
        <v>228</v>
      </c>
      <c r="O22" s="36">
        <v>3</v>
      </c>
      <c r="P22" s="36">
        <v>3</v>
      </c>
    </row>
    <row r="23" spans="1:16" ht="16" customHeight="1" x14ac:dyDescent="0.25">
      <c r="A23" s="33" t="s">
        <v>80</v>
      </c>
      <c r="B23" s="47" t="s">
        <v>81</v>
      </c>
      <c r="C23" s="34">
        <v>14</v>
      </c>
      <c r="D23" s="35">
        <v>13</v>
      </c>
      <c r="E23" s="56" t="s">
        <v>228</v>
      </c>
      <c r="F23" s="56" t="s">
        <v>228</v>
      </c>
      <c r="G23" s="36">
        <v>1</v>
      </c>
      <c r="H23" s="36">
        <v>1</v>
      </c>
      <c r="I23" s="56" t="s">
        <v>228</v>
      </c>
      <c r="J23" s="56" t="s">
        <v>228</v>
      </c>
      <c r="K23" s="36">
        <v>0</v>
      </c>
      <c r="L23" s="36">
        <v>0</v>
      </c>
      <c r="M23" s="56" t="s">
        <v>228</v>
      </c>
      <c r="N23" s="56" t="s">
        <v>228</v>
      </c>
      <c r="O23" s="36">
        <v>3</v>
      </c>
      <c r="P23" s="36">
        <v>3</v>
      </c>
    </row>
    <row r="24" spans="1:16" ht="16" customHeight="1" x14ac:dyDescent="0.25">
      <c r="A24" s="33" t="s">
        <v>82</v>
      </c>
      <c r="B24" s="47" t="s">
        <v>83</v>
      </c>
      <c r="C24" s="34">
        <v>10</v>
      </c>
      <c r="D24" s="35">
        <v>10</v>
      </c>
      <c r="E24" s="56" t="s">
        <v>228</v>
      </c>
      <c r="F24" s="56" t="s">
        <v>228</v>
      </c>
      <c r="G24" s="36">
        <v>1</v>
      </c>
      <c r="H24" s="36">
        <v>1</v>
      </c>
      <c r="I24" s="56" t="s">
        <v>228</v>
      </c>
      <c r="J24" s="56" t="s">
        <v>228</v>
      </c>
      <c r="K24" s="36">
        <v>0</v>
      </c>
      <c r="L24" s="36">
        <v>0</v>
      </c>
      <c r="M24" s="56" t="s">
        <v>228</v>
      </c>
      <c r="N24" s="56" t="s">
        <v>228</v>
      </c>
      <c r="O24" s="36">
        <v>3</v>
      </c>
      <c r="P24" s="36">
        <v>3</v>
      </c>
    </row>
    <row r="25" spans="1:16" ht="16" customHeight="1" x14ac:dyDescent="0.25">
      <c r="A25" s="33" t="s">
        <v>84</v>
      </c>
      <c r="B25" s="47" t="s">
        <v>85</v>
      </c>
      <c r="C25" s="34">
        <v>42</v>
      </c>
      <c r="D25" s="35">
        <v>42</v>
      </c>
      <c r="E25" s="56" t="s">
        <v>228</v>
      </c>
      <c r="F25" s="56" t="s">
        <v>228</v>
      </c>
      <c r="G25" s="36">
        <v>1</v>
      </c>
      <c r="H25" s="36">
        <v>1</v>
      </c>
      <c r="I25" s="56" t="s">
        <v>228</v>
      </c>
      <c r="J25" s="56" t="s">
        <v>228</v>
      </c>
      <c r="K25" s="36">
        <v>10</v>
      </c>
      <c r="L25" s="36">
        <v>10</v>
      </c>
      <c r="M25" s="56" t="s">
        <v>228</v>
      </c>
      <c r="N25" s="56" t="s">
        <v>228</v>
      </c>
      <c r="O25" s="36">
        <v>7</v>
      </c>
      <c r="P25" s="36">
        <v>7</v>
      </c>
    </row>
    <row r="26" spans="1:16" ht="16" customHeight="1" x14ac:dyDescent="0.25">
      <c r="A26" s="33" t="s">
        <v>86</v>
      </c>
      <c r="B26" s="47" t="s">
        <v>87</v>
      </c>
      <c r="C26" s="34">
        <v>19</v>
      </c>
      <c r="D26" s="35">
        <v>18</v>
      </c>
      <c r="E26" s="56" t="s">
        <v>228</v>
      </c>
      <c r="F26" s="56" t="s">
        <v>228</v>
      </c>
      <c r="G26" s="36">
        <v>1</v>
      </c>
      <c r="H26" s="36">
        <v>1</v>
      </c>
      <c r="I26" s="56" t="s">
        <v>228</v>
      </c>
      <c r="J26" s="56" t="s">
        <v>228</v>
      </c>
      <c r="K26" s="36">
        <v>0</v>
      </c>
      <c r="L26" s="36">
        <v>0</v>
      </c>
      <c r="M26" s="56" t="s">
        <v>228</v>
      </c>
      <c r="N26" s="56" t="s">
        <v>228</v>
      </c>
      <c r="O26" s="36">
        <v>3</v>
      </c>
      <c r="P26" s="36">
        <v>3</v>
      </c>
    </row>
    <row r="27" spans="1:16" ht="16" customHeight="1" x14ac:dyDescent="0.25">
      <c r="A27" s="33" t="s">
        <v>88</v>
      </c>
      <c r="B27" s="47" t="s">
        <v>89</v>
      </c>
      <c r="C27" s="34">
        <v>74</v>
      </c>
      <c r="D27" s="35">
        <v>70</v>
      </c>
      <c r="E27" s="56" t="s">
        <v>228</v>
      </c>
      <c r="F27" s="56" t="s">
        <v>228</v>
      </c>
      <c r="G27" s="36">
        <v>3</v>
      </c>
      <c r="H27" s="36">
        <v>3</v>
      </c>
      <c r="I27" s="56" t="s">
        <v>228</v>
      </c>
      <c r="J27" s="56" t="s">
        <v>228</v>
      </c>
      <c r="K27" s="36">
        <v>10</v>
      </c>
      <c r="L27" s="36">
        <v>10</v>
      </c>
      <c r="M27" s="56" t="s">
        <v>228</v>
      </c>
      <c r="N27" s="56" t="s">
        <v>228</v>
      </c>
      <c r="O27" s="36">
        <v>13</v>
      </c>
      <c r="P27" s="36">
        <v>13</v>
      </c>
    </row>
    <row r="28" spans="1:16" ht="16" customHeight="1" x14ac:dyDescent="0.25">
      <c r="A28" s="33" t="s">
        <v>90</v>
      </c>
      <c r="B28" s="47" t="s">
        <v>91</v>
      </c>
      <c r="C28" s="34">
        <v>49</v>
      </c>
      <c r="D28" s="35">
        <v>48</v>
      </c>
      <c r="E28" s="56" t="s">
        <v>228</v>
      </c>
      <c r="F28" s="56" t="s">
        <v>228</v>
      </c>
      <c r="G28" s="36">
        <v>3</v>
      </c>
      <c r="H28" s="36">
        <v>3</v>
      </c>
      <c r="I28" s="56" t="s">
        <v>228</v>
      </c>
      <c r="J28" s="56" t="s">
        <v>228</v>
      </c>
      <c r="K28" s="36">
        <v>10</v>
      </c>
      <c r="L28" s="36">
        <v>10</v>
      </c>
      <c r="M28" s="56" t="s">
        <v>228</v>
      </c>
      <c r="N28" s="56" t="s">
        <v>228</v>
      </c>
      <c r="O28" s="36">
        <v>5</v>
      </c>
      <c r="P28" s="36">
        <v>5</v>
      </c>
    </row>
    <row r="29" spans="1:16" ht="16" customHeight="1" x14ac:dyDescent="0.25">
      <c r="A29" s="33" t="s">
        <v>92</v>
      </c>
      <c r="B29" s="47" t="s">
        <v>93</v>
      </c>
      <c r="C29" s="34">
        <v>47</v>
      </c>
      <c r="D29" s="35">
        <v>47</v>
      </c>
      <c r="E29" s="56" t="s">
        <v>228</v>
      </c>
      <c r="F29" s="56" t="s">
        <v>228</v>
      </c>
      <c r="G29" s="36">
        <v>3</v>
      </c>
      <c r="H29" s="36">
        <v>3</v>
      </c>
      <c r="I29" s="56" t="s">
        <v>228</v>
      </c>
      <c r="J29" s="56" t="s">
        <v>228</v>
      </c>
      <c r="K29" s="36">
        <v>9</v>
      </c>
      <c r="L29" s="36">
        <v>9</v>
      </c>
      <c r="M29" s="56" t="s">
        <v>228</v>
      </c>
      <c r="N29" s="56" t="s">
        <v>228</v>
      </c>
      <c r="O29" s="36">
        <v>5</v>
      </c>
      <c r="P29" s="36">
        <v>5</v>
      </c>
    </row>
    <row r="30" spans="1:16" ht="16" customHeight="1" x14ac:dyDescent="0.25">
      <c r="A30" s="33" t="s">
        <v>94</v>
      </c>
      <c r="B30" s="47" t="s">
        <v>95</v>
      </c>
      <c r="C30" s="34">
        <v>14</v>
      </c>
      <c r="D30" s="35">
        <v>14</v>
      </c>
      <c r="E30" s="56" t="s">
        <v>228</v>
      </c>
      <c r="F30" s="56" t="s">
        <v>228</v>
      </c>
      <c r="G30" s="36">
        <v>0</v>
      </c>
      <c r="H30" s="36">
        <v>0</v>
      </c>
      <c r="I30" s="56" t="s">
        <v>228</v>
      </c>
      <c r="J30" s="56" t="s">
        <v>228</v>
      </c>
      <c r="K30" s="36">
        <v>0</v>
      </c>
      <c r="L30" s="36">
        <v>0</v>
      </c>
      <c r="M30" s="56" t="s">
        <v>228</v>
      </c>
      <c r="N30" s="56" t="s">
        <v>228</v>
      </c>
      <c r="O30" s="36">
        <v>3</v>
      </c>
      <c r="P30" s="36">
        <v>2</v>
      </c>
    </row>
    <row r="31" spans="1:16" ht="16" customHeight="1" x14ac:dyDescent="0.25">
      <c r="A31" s="33" t="s">
        <v>96</v>
      </c>
      <c r="B31" s="47" t="s">
        <v>97</v>
      </c>
      <c r="C31" s="34">
        <v>15</v>
      </c>
      <c r="D31" s="35">
        <v>15</v>
      </c>
      <c r="E31" s="56" t="s">
        <v>228</v>
      </c>
      <c r="F31" s="56" t="s">
        <v>228</v>
      </c>
      <c r="G31" s="36">
        <v>1</v>
      </c>
      <c r="H31" s="36">
        <v>1</v>
      </c>
      <c r="I31" s="56" t="s">
        <v>228</v>
      </c>
      <c r="J31" s="56" t="s">
        <v>228</v>
      </c>
      <c r="K31" s="36">
        <v>0</v>
      </c>
      <c r="L31" s="36">
        <v>0</v>
      </c>
      <c r="M31" s="56" t="s">
        <v>228</v>
      </c>
      <c r="N31" s="56" t="s">
        <v>228</v>
      </c>
      <c r="O31" s="36">
        <v>3</v>
      </c>
      <c r="P31" s="36">
        <v>3</v>
      </c>
    </row>
    <row r="32" spans="1:16" ht="16" customHeight="1" x14ac:dyDescent="0.25">
      <c r="A32" s="33" t="s">
        <v>98</v>
      </c>
      <c r="B32" s="47" t="s">
        <v>99</v>
      </c>
      <c r="C32" s="34">
        <v>16</v>
      </c>
      <c r="D32" s="35">
        <v>16</v>
      </c>
      <c r="E32" s="56" t="s">
        <v>228</v>
      </c>
      <c r="F32" s="56" t="s">
        <v>228</v>
      </c>
      <c r="G32" s="36">
        <v>1</v>
      </c>
      <c r="H32" s="36">
        <v>1</v>
      </c>
      <c r="I32" s="56" t="s">
        <v>228</v>
      </c>
      <c r="J32" s="56" t="s">
        <v>228</v>
      </c>
      <c r="K32" s="36">
        <v>0</v>
      </c>
      <c r="L32" s="36">
        <v>0</v>
      </c>
      <c r="M32" s="56" t="s">
        <v>228</v>
      </c>
      <c r="N32" s="56" t="s">
        <v>228</v>
      </c>
      <c r="O32" s="36">
        <v>3</v>
      </c>
      <c r="P32" s="36">
        <v>3</v>
      </c>
    </row>
    <row r="33" spans="1:16" ht="16" customHeight="1" x14ac:dyDescent="0.25">
      <c r="A33" s="33" t="s">
        <v>100</v>
      </c>
      <c r="B33" s="47" t="s">
        <v>101</v>
      </c>
      <c r="C33" s="34">
        <v>30</v>
      </c>
      <c r="D33" s="35">
        <v>29</v>
      </c>
      <c r="E33" s="56" t="s">
        <v>228</v>
      </c>
      <c r="F33" s="56" t="s">
        <v>228</v>
      </c>
      <c r="G33" s="36">
        <v>1</v>
      </c>
      <c r="H33" s="36">
        <v>1</v>
      </c>
      <c r="I33" s="56" t="s">
        <v>228</v>
      </c>
      <c r="J33" s="56" t="s">
        <v>228</v>
      </c>
      <c r="K33" s="36">
        <v>0</v>
      </c>
      <c r="L33" s="36">
        <v>0</v>
      </c>
      <c r="M33" s="56" t="s">
        <v>228</v>
      </c>
      <c r="N33" s="56" t="s">
        <v>228</v>
      </c>
      <c r="O33" s="36">
        <v>8</v>
      </c>
      <c r="P33" s="36">
        <v>8</v>
      </c>
    </row>
    <row r="34" spans="1:16" ht="16" customHeight="1" x14ac:dyDescent="0.25">
      <c r="A34" s="33" t="s">
        <v>102</v>
      </c>
      <c r="B34" s="47" t="s">
        <v>103</v>
      </c>
      <c r="C34" s="34">
        <v>15</v>
      </c>
      <c r="D34" s="35">
        <v>15</v>
      </c>
      <c r="E34" s="56" t="s">
        <v>228</v>
      </c>
      <c r="F34" s="56" t="s">
        <v>228</v>
      </c>
      <c r="G34" s="36">
        <v>1</v>
      </c>
      <c r="H34" s="36">
        <v>1</v>
      </c>
      <c r="I34" s="56" t="s">
        <v>228</v>
      </c>
      <c r="J34" s="56" t="s">
        <v>228</v>
      </c>
      <c r="K34" s="36">
        <v>0</v>
      </c>
      <c r="L34" s="36">
        <v>0</v>
      </c>
      <c r="M34" s="56" t="s">
        <v>228</v>
      </c>
      <c r="N34" s="56" t="s">
        <v>228</v>
      </c>
      <c r="O34" s="36">
        <v>3</v>
      </c>
      <c r="P34" s="36">
        <v>3</v>
      </c>
    </row>
    <row r="35" spans="1:16" ht="16" customHeight="1" x14ac:dyDescent="0.25">
      <c r="A35" s="33" t="s">
        <v>104</v>
      </c>
      <c r="B35" s="47" t="s">
        <v>105</v>
      </c>
      <c r="C35" s="34">
        <v>11</v>
      </c>
      <c r="D35" s="35">
        <v>11</v>
      </c>
      <c r="E35" s="56" t="s">
        <v>228</v>
      </c>
      <c r="F35" s="56" t="s">
        <v>228</v>
      </c>
      <c r="G35" s="36">
        <v>1</v>
      </c>
      <c r="H35" s="36">
        <v>1</v>
      </c>
      <c r="I35" s="56" t="s">
        <v>228</v>
      </c>
      <c r="J35" s="56" t="s">
        <v>228</v>
      </c>
      <c r="K35" s="36">
        <v>0</v>
      </c>
      <c r="L35" s="36">
        <v>0</v>
      </c>
      <c r="M35" s="56" t="s">
        <v>228</v>
      </c>
      <c r="N35" s="56" t="s">
        <v>228</v>
      </c>
      <c r="O35" s="36">
        <v>3</v>
      </c>
      <c r="P35" s="36">
        <v>3</v>
      </c>
    </row>
    <row r="36" spans="1:16" ht="16" customHeight="1" x14ac:dyDescent="0.25">
      <c r="A36" s="33" t="s">
        <v>106</v>
      </c>
      <c r="B36" s="47" t="s">
        <v>107</v>
      </c>
      <c r="C36" s="34">
        <v>14</v>
      </c>
      <c r="D36" s="35">
        <v>14</v>
      </c>
      <c r="E36" s="56" t="s">
        <v>228</v>
      </c>
      <c r="F36" s="56" t="s">
        <v>228</v>
      </c>
      <c r="G36" s="36">
        <v>1</v>
      </c>
      <c r="H36" s="36">
        <v>1</v>
      </c>
      <c r="I36" s="56" t="s">
        <v>228</v>
      </c>
      <c r="J36" s="56" t="s">
        <v>228</v>
      </c>
      <c r="K36" s="36">
        <v>0</v>
      </c>
      <c r="L36" s="36">
        <v>0</v>
      </c>
      <c r="M36" s="56" t="s">
        <v>228</v>
      </c>
      <c r="N36" s="56" t="s">
        <v>228</v>
      </c>
      <c r="O36" s="36">
        <v>3</v>
      </c>
      <c r="P36" s="36">
        <v>3</v>
      </c>
    </row>
    <row r="37" spans="1:16" ht="16" customHeight="1" x14ac:dyDescent="0.25">
      <c r="A37" s="33" t="s">
        <v>108</v>
      </c>
      <c r="B37" s="47" t="s">
        <v>109</v>
      </c>
      <c r="C37" s="34">
        <v>19</v>
      </c>
      <c r="D37" s="35">
        <v>19</v>
      </c>
      <c r="E37" s="56" t="s">
        <v>228</v>
      </c>
      <c r="F37" s="56" t="s">
        <v>228</v>
      </c>
      <c r="G37" s="36">
        <v>1</v>
      </c>
      <c r="H37" s="36">
        <v>1</v>
      </c>
      <c r="I37" s="56" t="s">
        <v>228</v>
      </c>
      <c r="J37" s="56" t="s">
        <v>228</v>
      </c>
      <c r="K37" s="36">
        <v>0</v>
      </c>
      <c r="L37" s="36">
        <v>0</v>
      </c>
      <c r="M37" s="56" t="s">
        <v>228</v>
      </c>
      <c r="N37" s="56" t="s">
        <v>228</v>
      </c>
      <c r="O37" s="36">
        <v>3</v>
      </c>
      <c r="P37" s="36">
        <v>3</v>
      </c>
    </row>
    <row r="38" spans="1:16" ht="16" customHeight="1" x14ac:dyDescent="0.25">
      <c r="A38" s="33" t="s">
        <v>110</v>
      </c>
      <c r="B38" s="47" t="s">
        <v>111</v>
      </c>
      <c r="C38" s="34">
        <v>49</v>
      </c>
      <c r="D38" s="35">
        <v>49</v>
      </c>
      <c r="E38" s="56" t="s">
        <v>228</v>
      </c>
      <c r="F38" s="56" t="s">
        <v>228</v>
      </c>
      <c r="G38" s="36">
        <v>1</v>
      </c>
      <c r="H38" s="36">
        <v>1</v>
      </c>
      <c r="I38" s="56" t="s">
        <v>228</v>
      </c>
      <c r="J38" s="56" t="s">
        <v>228</v>
      </c>
      <c r="K38" s="36">
        <v>13</v>
      </c>
      <c r="L38" s="36">
        <v>12</v>
      </c>
      <c r="M38" s="56" t="s">
        <v>228</v>
      </c>
      <c r="N38" s="56" t="s">
        <v>228</v>
      </c>
      <c r="O38" s="36">
        <v>4</v>
      </c>
      <c r="P38" s="36">
        <v>4</v>
      </c>
    </row>
    <row r="39" spans="1:16" ht="16" customHeight="1" x14ac:dyDescent="0.25">
      <c r="A39" s="33" t="s">
        <v>112</v>
      </c>
      <c r="B39" s="47" t="s">
        <v>113</v>
      </c>
      <c r="C39" s="34">
        <v>11</v>
      </c>
      <c r="D39" s="35">
        <v>11</v>
      </c>
      <c r="E39" s="56" t="s">
        <v>228</v>
      </c>
      <c r="F39" s="56" t="s">
        <v>228</v>
      </c>
      <c r="G39" s="36">
        <v>1</v>
      </c>
      <c r="H39" s="36">
        <v>1</v>
      </c>
      <c r="I39" s="56" t="s">
        <v>228</v>
      </c>
      <c r="J39" s="56" t="s">
        <v>228</v>
      </c>
      <c r="K39" s="36">
        <v>0</v>
      </c>
      <c r="L39" s="36">
        <v>0</v>
      </c>
      <c r="M39" s="56" t="s">
        <v>228</v>
      </c>
      <c r="N39" s="56" t="s">
        <v>228</v>
      </c>
      <c r="O39" s="36">
        <v>3</v>
      </c>
      <c r="P39" s="36">
        <v>3</v>
      </c>
    </row>
    <row r="40" spans="1:16" ht="16" customHeight="1" x14ac:dyDescent="0.25">
      <c r="A40" s="33" t="s">
        <v>114</v>
      </c>
      <c r="B40" s="47" t="s">
        <v>115</v>
      </c>
      <c r="C40" s="34">
        <v>14</v>
      </c>
      <c r="D40" s="35">
        <v>12</v>
      </c>
      <c r="E40" s="56" t="s">
        <v>228</v>
      </c>
      <c r="F40" s="56" t="s">
        <v>228</v>
      </c>
      <c r="G40" s="36">
        <v>1</v>
      </c>
      <c r="H40" s="36">
        <v>1</v>
      </c>
      <c r="I40" s="56" t="s">
        <v>228</v>
      </c>
      <c r="J40" s="56" t="s">
        <v>228</v>
      </c>
      <c r="K40" s="36">
        <v>0</v>
      </c>
      <c r="L40" s="36">
        <v>0</v>
      </c>
      <c r="M40" s="56" t="s">
        <v>228</v>
      </c>
      <c r="N40" s="56" t="s">
        <v>228</v>
      </c>
      <c r="O40" s="36">
        <v>3</v>
      </c>
      <c r="P40" s="36">
        <v>3</v>
      </c>
    </row>
    <row r="41" spans="1:16" ht="16" customHeight="1" x14ac:dyDescent="0.25">
      <c r="A41" s="33" t="s">
        <v>116</v>
      </c>
      <c r="B41" s="47" t="s">
        <v>117</v>
      </c>
      <c r="C41" s="34">
        <v>18</v>
      </c>
      <c r="D41" s="35">
        <v>18</v>
      </c>
      <c r="E41" s="56" t="s">
        <v>228</v>
      </c>
      <c r="F41" s="56" t="s">
        <v>228</v>
      </c>
      <c r="G41" s="36">
        <v>1</v>
      </c>
      <c r="H41" s="36">
        <v>1</v>
      </c>
      <c r="I41" s="56" t="s">
        <v>228</v>
      </c>
      <c r="J41" s="56" t="s">
        <v>228</v>
      </c>
      <c r="K41" s="36">
        <v>0</v>
      </c>
      <c r="L41" s="36">
        <v>0</v>
      </c>
      <c r="M41" s="56" t="s">
        <v>228</v>
      </c>
      <c r="N41" s="56" t="s">
        <v>228</v>
      </c>
      <c r="O41" s="36">
        <v>3</v>
      </c>
      <c r="P41" s="36">
        <v>3</v>
      </c>
    </row>
    <row r="42" spans="1:16" ht="16" customHeight="1" x14ac:dyDescent="0.25">
      <c r="A42" s="33" t="s">
        <v>118</v>
      </c>
      <c r="B42" s="47" t="s">
        <v>119</v>
      </c>
      <c r="C42" s="34">
        <v>39</v>
      </c>
      <c r="D42" s="35">
        <v>39</v>
      </c>
      <c r="E42" s="56" t="s">
        <v>228</v>
      </c>
      <c r="F42" s="56" t="s">
        <v>228</v>
      </c>
      <c r="G42" s="36">
        <v>3</v>
      </c>
      <c r="H42" s="36">
        <v>3</v>
      </c>
      <c r="I42" s="56" t="s">
        <v>228</v>
      </c>
      <c r="J42" s="56" t="s">
        <v>228</v>
      </c>
      <c r="K42" s="36">
        <v>11</v>
      </c>
      <c r="L42" s="36">
        <v>11</v>
      </c>
      <c r="M42" s="56" t="s">
        <v>228</v>
      </c>
      <c r="N42" s="56" t="s">
        <v>228</v>
      </c>
      <c r="O42" s="36">
        <v>4</v>
      </c>
      <c r="P42" s="36">
        <v>4</v>
      </c>
    </row>
    <row r="43" spans="1:16" ht="16" customHeight="1" x14ac:dyDescent="0.25">
      <c r="A43" s="33" t="s">
        <v>120</v>
      </c>
      <c r="B43" s="47" t="s">
        <v>121</v>
      </c>
      <c r="C43" s="34">
        <v>34</v>
      </c>
      <c r="D43" s="35">
        <v>33</v>
      </c>
      <c r="E43" s="56" t="s">
        <v>228</v>
      </c>
      <c r="F43" s="56" t="s">
        <v>228</v>
      </c>
      <c r="G43" s="36">
        <v>1</v>
      </c>
      <c r="H43" s="36">
        <v>1</v>
      </c>
      <c r="I43" s="56" t="s">
        <v>228</v>
      </c>
      <c r="J43" s="56" t="s">
        <v>228</v>
      </c>
      <c r="K43" s="36">
        <v>10</v>
      </c>
      <c r="L43" s="36">
        <v>10</v>
      </c>
      <c r="M43" s="56" t="s">
        <v>228</v>
      </c>
      <c r="N43" s="56" t="s">
        <v>228</v>
      </c>
      <c r="O43" s="36">
        <v>5</v>
      </c>
      <c r="P43" s="36">
        <v>5</v>
      </c>
    </row>
    <row r="44" spans="1:16" ht="16" customHeight="1" x14ac:dyDescent="0.25">
      <c r="A44" s="33" t="s">
        <v>122</v>
      </c>
      <c r="B44" s="47" t="s">
        <v>123</v>
      </c>
      <c r="C44" s="34">
        <v>21</v>
      </c>
      <c r="D44" s="35">
        <v>21</v>
      </c>
      <c r="E44" s="56" t="s">
        <v>228</v>
      </c>
      <c r="F44" s="56" t="s">
        <v>228</v>
      </c>
      <c r="G44" s="36">
        <v>1</v>
      </c>
      <c r="H44" s="36">
        <v>1</v>
      </c>
      <c r="I44" s="56" t="s">
        <v>228</v>
      </c>
      <c r="J44" s="56" t="s">
        <v>228</v>
      </c>
      <c r="K44" s="36">
        <v>0</v>
      </c>
      <c r="L44" s="36">
        <v>0</v>
      </c>
      <c r="M44" s="56" t="s">
        <v>228</v>
      </c>
      <c r="N44" s="56" t="s">
        <v>228</v>
      </c>
      <c r="O44" s="36">
        <v>3</v>
      </c>
      <c r="P44" s="36">
        <v>2</v>
      </c>
    </row>
    <row r="45" spans="1:16" ht="16" customHeight="1" x14ac:dyDescent="0.25">
      <c r="A45" s="33" t="s">
        <v>124</v>
      </c>
      <c r="B45" s="47" t="s">
        <v>125</v>
      </c>
      <c r="C45" s="34">
        <v>15</v>
      </c>
      <c r="D45" s="35">
        <v>15</v>
      </c>
      <c r="E45" s="56" t="s">
        <v>228</v>
      </c>
      <c r="F45" s="56" t="s">
        <v>228</v>
      </c>
      <c r="G45" s="36">
        <v>0</v>
      </c>
      <c r="H45" s="36">
        <v>0</v>
      </c>
      <c r="I45" s="56" t="s">
        <v>228</v>
      </c>
      <c r="J45" s="56" t="s">
        <v>228</v>
      </c>
      <c r="K45" s="36">
        <v>0</v>
      </c>
      <c r="L45" s="36">
        <v>0</v>
      </c>
      <c r="M45" s="56" t="s">
        <v>228</v>
      </c>
      <c r="N45" s="56" t="s">
        <v>228</v>
      </c>
      <c r="O45" s="36">
        <v>3</v>
      </c>
      <c r="P45" s="36">
        <v>3</v>
      </c>
    </row>
    <row r="46" spans="1:16" ht="16" customHeight="1" x14ac:dyDescent="0.25">
      <c r="A46" s="33" t="s">
        <v>126</v>
      </c>
      <c r="B46" s="47" t="s">
        <v>127</v>
      </c>
      <c r="C46" s="34">
        <v>14</v>
      </c>
      <c r="D46" s="35">
        <v>14</v>
      </c>
      <c r="E46" s="56" t="s">
        <v>228</v>
      </c>
      <c r="F46" s="56" t="s">
        <v>228</v>
      </c>
      <c r="G46" s="36">
        <v>1</v>
      </c>
      <c r="H46" s="36">
        <v>1</v>
      </c>
      <c r="I46" s="56" t="s">
        <v>228</v>
      </c>
      <c r="J46" s="56" t="s">
        <v>228</v>
      </c>
      <c r="K46" s="36">
        <v>0</v>
      </c>
      <c r="L46" s="36">
        <v>0</v>
      </c>
      <c r="M46" s="56" t="s">
        <v>228</v>
      </c>
      <c r="N46" s="56" t="s">
        <v>228</v>
      </c>
      <c r="O46" s="36">
        <v>3</v>
      </c>
      <c r="P46" s="36">
        <v>3</v>
      </c>
    </row>
    <row r="47" spans="1:16" ht="16" customHeight="1" x14ac:dyDescent="0.25">
      <c r="A47" s="33" t="s">
        <v>128</v>
      </c>
      <c r="B47" s="47" t="s">
        <v>129</v>
      </c>
      <c r="C47" s="34">
        <v>10</v>
      </c>
      <c r="D47" s="35">
        <v>9</v>
      </c>
      <c r="E47" s="56" t="s">
        <v>228</v>
      </c>
      <c r="F47" s="56" t="s">
        <v>228</v>
      </c>
      <c r="G47" s="36">
        <v>1</v>
      </c>
      <c r="H47" s="36">
        <v>1</v>
      </c>
      <c r="I47" s="56" t="s">
        <v>228</v>
      </c>
      <c r="J47" s="56" t="s">
        <v>228</v>
      </c>
      <c r="K47" s="36">
        <v>0</v>
      </c>
      <c r="L47" s="36">
        <v>0</v>
      </c>
      <c r="M47" s="56" t="s">
        <v>228</v>
      </c>
      <c r="N47" s="56" t="s">
        <v>228</v>
      </c>
      <c r="O47" s="36">
        <v>3</v>
      </c>
      <c r="P47" s="36">
        <v>3</v>
      </c>
    </row>
    <row r="48" spans="1:16" ht="16" customHeight="1" x14ac:dyDescent="0.25">
      <c r="A48" s="33" t="s">
        <v>130</v>
      </c>
      <c r="B48" s="47" t="s">
        <v>131</v>
      </c>
      <c r="C48" s="34">
        <v>23</v>
      </c>
      <c r="D48" s="35">
        <v>23</v>
      </c>
      <c r="E48" s="56" t="s">
        <v>228</v>
      </c>
      <c r="F48" s="56" t="s">
        <v>228</v>
      </c>
      <c r="G48" s="36">
        <v>0</v>
      </c>
      <c r="H48" s="36">
        <v>0</v>
      </c>
      <c r="I48" s="56" t="s">
        <v>228</v>
      </c>
      <c r="J48" s="56" t="s">
        <v>228</v>
      </c>
      <c r="K48" s="36">
        <v>0</v>
      </c>
      <c r="L48" s="36">
        <v>0</v>
      </c>
      <c r="M48" s="56" t="s">
        <v>228</v>
      </c>
      <c r="N48" s="56" t="s">
        <v>228</v>
      </c>
      <c r="O48" s="36">
        <v>5</v>
      </c>
      <c r="P48" s="36">
        <v>5</v>
      </c>
    </row>
    <row r="49" spans="1:16" ht="16" customHeight="1" x14ac:dyDescent="0.25">
      <c r="A49" s="33" t="s">
        <v>132</v>
      </c>
      <c r="B49" s="47" t="s">
        <v>133</v>
      </c>
      <c r="C49" s="34">
        <v>11</v>
      </c>
      <c r="D49" s="35">
        <v>11</v>
      </c>
      <c r="E49" s="56" t="s">
        <v>228</v>
      </c>
      <c r="F49" s="56" t="s">
        <v>228</v>
      </c>
      <c r="G49" s="36">
        <v>1</v>
      </c>
      <c r="H49" s="36">
        <v>1</v>
      </c>
      <c r="I49" s="56" t="s">
        <v>228</v>
      </c>
      <c r="J49" s="56" t="s">
        <v>228</v>
      </c>
      <c r="K49" s="36">
        <v>0</v>
      </c>
      <c r="L49" s="36">
        <v>0</v>
      </c>
      <c r="M49" s="56" t="s">
        <v>228</v>
      </c>
      <c r="N49" s="56" t="s">
        <v>228</v>
      </c>
      <c r="O49" s="36">
        <v>3</v>
      </c>
      <c r="P49" s="36">
        <v>3</v>
      </c>
    </row>
    <row r="50" spans="1:16" ht="16" customHeight="1" x14ac:dyDescent="0.25">
      <c r="A50" s="33" t="s">
        <v>134</v>
      </c>
      <c r="B50" s="47" t="s">
        <v>135</v>
      </c>
      <c r="C50" s="34">
        <v>11</v>
      </c>
      <c r="D50" s="35">
        <v>10</v>
      </c>
      <c r="E50" s="56" t="s">
        <v>228</v>
      </c>
      <c r="F50" s="56" t="s">
        <v>228</v>
      </c>
      <c r="G50" s="36">
        <v>1</v>
      </c>
      <c r="H50" s="36">
        <v>1</v>
      </c>
      <c r="I50" s="56" t="s">
        <v>228</v>
      </c>
      <c r="J50" s="56" t="s">
        <v>228</v>
      </c>
      <c r="K50" s="36">
        <v>0</v>
      </c>
      <c r="L50" s="36">
        <v>0</v>
      </c>
      <c r="M50" s="56" t="s">
        <v>228</v>
      </c>
      <c r="N50" s="56" t="s">
        <v>228</v>
      </c>
      <c r="O50" s="36">
        <v>3</v>
      </c>
      <c r="P50" s="36">
        <v>3</v>
      </c>
    </row>
    <row r="51" spans="1:16" ht="16" customHeight="1" x14ac:dyDescent="0.25">
      <c r="A51" s="33" t="s">
        <v>136</v>
      </c>
      <c r="B51" s="47" t="s">
        <v>137</v>
      </c>
      <c r="C51" s="34">
        <v>14</v>
      </c>
      <c r="D51" s="35">
        <v>14</v>
      </c>
      <c r="E51" s="56" t="s">
        <v>228</v>
      </c>
      <c r="F51" s="56" t="s">
        <v>228</v>
      </c>
      <c r="G51" s="36">
        <v>1</v>
      </c>
      <c r="H51" s="36">
        <v>1</v>
      </c>
      <c r="I51" s="56" t="s">
        <v>228</v>
      </c>
      <c r="J51" s="56" t="s">
        <v>228</v>
      </c>
      <c r="K51" s="36">
        <v>0</v>
      </c>
      <c r="L51" s="36">
        <v>0</v>
      </c>
      <c r="M51" s="56" t="s">
        <v>228</v>
      </c>
      <c r="N51" s="56" t="s">
        <v>228</v>
      </c>
      <c r="O51" s="36">
        <v>3</v>
      </c>
      <c r="P51" s="36">
        <v>3</v>
      </c>
    </row>
    <row r="52" spans="1:16" ht="16" customHeight="1" x14ac:dyDescent="0.25">
      <c r="A52" s="33" t="s">
        <v>138</v>
      </c>
      <c r="B52" s="47" t="s">
        <v>139</v>
      </c>
      <c r="C52" s="34">
        <v>15</v>
      </c>
      <c r="D52" s="35">
        <v>15</v>
      </c>
      <c r="E52" s="56" t="s">
        <v>228</v>
      </c>
      <c r="F52" s="56" t="s">
        <v>228</v>
      </c>
      <c r="G52" s="36">
        <v>1</v>
      </c>
      <c r="H52" s="36">
        <v>1</v>
      </c>
      <c r="I52" s="56" t="s">
        <v>228</v>
      </c>
      <c r="J52" s="56" t="s">
        <v>228</v>
      </c>
      <c r="K52" s="36">
        <v>0</v>
      </c>
      <c r="L52" s="36">
        <v>0</v>
      </c>
      <c r="M52" s="56" t="s">
        <v>228</v>
      </c>
      <c r="N52" s="56" t="s">
        <v>228</v>
      </c>
      <c r="O52" s="36">
        <v>3</v>
      </c>
      <c r="P52" s="36">
        <v>3</v>
      </c>
    </row>
    <row r="53" spans="1:16" ht="16" customHeight="1" x14ac:dyDescent="0.25">
      <c r="A53" s="33" t="s">
        <v>140</v>
      </c>
      <c r="B53" s="47" t="s">
        <v>141</v>
      </c>
      <c r="C53" s="34">
        <v>30</v>
      </c>
      <c r="D53" s="35">
        <v>30</v>
      </c>
      <c r="E53" s="56" t="s">
        <v>228</v>
      </c>
      <c r="F53" s="56" t="s">
        <v>228</v>
      </c>
      <c r="G53" s="36">
        <v>1</v>
      </c>
      <c r="H53" s="36">
        <v>1</v>
      </c>
      <c r="I53" s="56" t="s">
        <v>228</v>
      </c>
      <c r="J53" s="56" t="s">
        <v>228</v>
      </c>
      <c r="K53" s="36">
        <v>0</v>
      </c>
      <c r="L53" s="36">
        <v>0</v>
      </c>
      <c r="M53" s="56" t="s">
        <v>228</v>
      </c>
      <c r="N53" s="56" t="s">
        <v>228</v>
      </c>
      <c r="O53" s="36">
        <v>6</v>
      </c>
      <c r="P53" s="36">
        <v>5</v>
      </c>
    </row>
    <row r="54" spans="1:16" ht="16" customHeight="1" x14ac:dyDescent="0.25">
      <c r="A54" s="33" t="s">
        <v>142</v>
      </c>
      <c r="B54" s="47" t="s">
        <v>143</v>
      </c>
      <c r="C54" s="34">
        <v>10</v>
      </c>
      <c r="D54" s="35">
        <v>9</v>
      </c>
      <c r="E54" s="56" t="s">
        <v>228</v>
      </c>
      <c r="F54" s="56" t="s">
        <v>228</v>
      </c>
      <c r="G54" s="36">
        <v>1</v>
      </c>
      <c r="H54" s="36">
        <v>1</v>
      </c>
      <c r="I54" s="56" t="s">
        <v>228</v>
      </c>
      <c r="J54" s="56" t="s">
        <v>228</v>
      </c>
      <c r="K54" s="36">
        <v>0</v>
      </c>
      <c r="L54" s="36">
        <v>0</v>
      </c>
      <c r="M54" s="56" t="s">
        <v>228</v>
      </c>
      <c r="N54" s="56" t="s">
        <v>228</v>
      </c>
      <c r="O54" s="36">
        <v>3</v>
      </c>
      <c r="P54" s="36">
        <v>3</v>
      </c>
    </row>
    <row r="55" spans="1:16" ht="16" customHeight="1" x14ac:dyDescent="0.25">
      <c r="A55" s="33" t="s">
        <v>144</v>
      </c>
      <c r="B55" s="47" t="s">
        <v>145</v>
      </c>
      <c r="C55" s="34">
        <v>14</v>
      </c>
      <c r="D55" s="35">
        <v>13</v>
      </c>
      <c r="E55" s="56" t="s">
        <v>228</v>
      </c>
      <c r="F55" s="56" t="s">
        <v>228</v>
      </c>
      <c r="G55" s="36">
        <v>1</v>
      </c>
      <c r="H55" s="36">
        <v>1</v>
      </c>
      <c r="I55" s="56" t="s">
        <v>228</v>
      </c>
      <c r="J55" s="56" t="s">
        <v>228</v>
      </c>
      <c r="K55" s="36">
        <v>0</v>
      </c>
      <c r="L55" s="36">
        <v>0</v>
      </c>
      <c r="M55" s="56" t="s">
        <v>228</v>
      </c>
      <c r="N55" s="56" t="s">
        <v>228</v>
      </c>
      <c r="O55" s="36">
        <v>3</v>
      </c>
      <c r="P55" s="36">
        <v>3</v>
      </c>
    </row>
    <row r="56" spans="1:16" ht="16" customHeight="1" x14ac:dyDescent="0.25">
      <c r="A56" s="33" t="s">
        <v>146</v>
      </c>
      <c r="B56" s="47" t="s">
        <v>147</v>
      </c>
      <c r="C56" s="34">
        <v>18</v>
      </c>
      <c r="D56" s="35">
        <v>18</v>
      </c>
      <c r="E56" s="56" t="s">
        <v>228</v>
      </c>
      <c r="F56" s="56" t="s">
        <v>228</v>
      </c>
      <c r="G56" s="36">
        <v>1</v>
      </c>
      <c r="H56" s="36">
        <v>1</v>
      </c>
      <c r="I56" s="56" t="s">
        <v>228</v>
      </c>
      <c r="J56" s="56" t="s">
        <v>228</v>
      </c>
      <c r="K56" s="36">
        <v>0</v>
      </c>
      <c r="L56" s="36">
        <v>0</v>
      </c>
      <c r="M56" s="56" t="s">
        <v>228</v>
      </c>
      <c r="N56" s="56" t="s">
        <v>228</v>
      </c>
      <c r="O56" s="36">
        <v>3</v>
      </c>
      <c r="P56" s="36">
        <v>3</v>
      </c>
    </row>
    <row r="57" spans="1:16" ht="16" customHeight="1" x14ac:dyDescent="0.25">
      <c r="A57" s="33" t="s">
        <v>148</v>
      </c>
      <c r="B57" s="47" t="s">
        <v>149</v>
      </c>
      <c r="C57" s="34">
        <v>20</v>
      </c>
      <c r="D57" s="35">
        <v>20</v>
      </c>
      <c r="E57" s="56" t="s">
        <v>228</v>
      </c>
      <c r="F57" s="56" t="s">
        <v>228</v>
      </c>
      <c r="G57" s="36">
        <v>1</v>
      </c>
      <c r="H57" s="36">
        <v>1</v>
      </c>
      <c r="I57" s="56" t="s">
        <v>228</v>
      </c>
      <c r="J57" s="56" t="s">
        <v>228</v>
      </c>
      <c r="K57" s="36">
        <v>0</v>
      </c>
      <c r="L57" s="36">
        <v>0</v>
      </c>
      <c r="M57" s="56" t="s">
        <v>228</v>
      </c>
      <c r="N57" s="56" t="s">
        <v>228</v>
      </c>
      <c r="O57" s="36">
        <v>3</v>
      </c>
      <c r="P57" s="36">
        <v>3</v>
      </c>
    </row>
    <row r="58" spans="1:16" ht="16" customHeight="1" x14ac:dyDescent="0.25">
      <c r="A58" s="33" t="s">
        <v>150</v>
      </c>
      <c r="B58" s="47" t="s">
        <v>151</v>
      </c>
      <c r="C58" s="34">
        <v>39</v>
      </c>
      <c r="D58" s="35">
        <v>38</v>
      </c>
      <c r="E58" s="56" t="s">
        <v>228</v>
      </c>
      <c r="F58" s="56" t="s">
        <v>228</v>
      </c>
      <c r="G58" s="36">
        <v>0</v>
      </c>
      <c r="H58" s="36">
        <v>0</v>
      </c>
      <c r="I58" s="56" t="s">
        <v>228</v>
      </c>
      <c r="J58" s="56" t="s">
        <v>228</v>
      </c>
      <c r="K58" s="36">
        <v>12</v>
      </c>
      <c r="L58" s="36">
        <v>12</v>
      </c>
      <c r="M58" s="56" t="s">
        <v>228</v>
      </c>
      <c r="N58" s="56" t="s">
        <v>228</v>
      </c>
      <c r="O58" s="36">
        <v>6</v>
      </c>
      <c r="P58" s="36">
        <v>6</v>
      </c>
    </row>
    <row r="59" spans="1:16" ht="16" customHeight="1" x14ac:dyDescent="0.25">
      <c r="A59" s="33" t="s">
        <v>152</v>
      </c>
      <c r="B59" s="47" t="s">
        <v>153</v>
      </c>
      <c r="C59" s="34">
        <v>11</v>
      </c>
      <c r="D59" s="35">
        <v>11</v>
      </c>
      <c r="E59" s="56" t="s">
        <v>228</v>
      </c>
      <c r="F59" s="56" t="s">
        <v>228</v>
      </c>
      <c r="G59" s="36">
        <v>1</v>
      </c>
      <c r="H59" s="36">
        <v>1</v>
      </c>
      <c r="I59" s="56" t="s">
        <v>228</v>
      </c>
      <c r="J59" s="56" t="s">
        <v>228</v>
      </c>
      <c r="K59" s="36">
        <v>0</v>
      </c>
      <c r="L59" s="36">
        <v>0</v>
      </c>
      <c r="M59" s="56" t="s">
        <v>228</v>
      </c>
      <c r="N59" s="56" t="s">
        <v>228</v>
      </c>
      <c r="O59" s="36">
        <v>3</v>
      </c>
      <c r="P59" s="36">
        <v>3</v>
      </c>
    </row>
    <row r="60" spans="1:16" ht="16" customHeight="1" x14ac:dyDescent="0.25">
      <c r="A60" s="33" t="s">
        <v>154</v>
      </c>
      <c r="B60" s="47" t="s">
        <v>155</v>
      </c>
      <c r="C60" s="34">
        <v>16</v>
      </c>
      <c r="D60" s="35">
        <v>16</v>
      </c>
      <c r="E60" s="56" t="s">
        <v>228</v>
      </c>
      <c r="F60" s="56" t="s">
        <v>228</v>
      </c>
      <c r="G60" s="36">
        <v>1</v>
      </c>
      <c r="H60" s="36">
        <v>0</v>
      </c>
      <c r="I60" s="56" t="s">
        <v>228</v>
      </c>
      <c r="J60" s="56" t="s">
        <v>228</v>
      </c>
      <c r="K60" s="36">
        <v>0</v>
      </c>
      <c r="L60" s="36">
        <v>0</v>
      </c>
      <c r="M60" s="56" t="s">
        <v>228</v>
      </c>
      <c r="N60" s="56" t="s">
        <v>228</v>
      </c>
      <c r="O60" s="36">
        <v>3</v>
      </c>
      <c r="P60" s="36">
        <v>3</v>
      </c>
    </row>
    <row r="61" spans="1:16" ht="16" customHeight="1" x14ac:dyDescent="0.25">
      <c r="A61" s="33" t="s">
        <v>156</v>
      </c>
      <c r="B61" s="47" t="s">
        <v>157</v>
      </c>
      <c r="C61" s="34">
        <v>32</v>
      </c>
      <c r="D61" s="35">
        <v>32</v>
      </c>
      <c r="E61" s="56" t="s">
        <v>228</v>
      </c>
      <c r="F61" s="56" t="s">
        <v>228</v>
      </c>
      <c r="G61" s="36">
        <v>1</v>
      </c>
      <c r="H61" s="36">
        <v>1</v>
      </c>
      <c r="I61" s="56" t="s">
        <v>228</v>
      </c>
      <c r="J61" s="56" t="s">
        <v>228</v>
      </c>
      <c r="K61" s="36">
        <v>0</v>
      </c>
      <c r="L61" s="36">
        <v>0</v>
      </c>
      <c r="M61" s="56" t="s">
        <v>228</v>
      </c>
      <c r="N61" s="56" t="s">
        <v>228</v>
      </c>
      <c r="O61" s="36">
        <v>5</v>
      </c>
      <c r="P61" s="36">
        <v>5</v>
      </c>
    </row>
    <row r="62" spans="1:16" ht="16" customHeight="1" x14ac:dyDescent="0.25">
      <c r="A62" s="33" t="s">
        <v>158</v>
      </c>
      <c r="B62" s="47" t="s">
        <v>159</v>
      </c>
      <c r="C62" s="34">
        <v>23</v>
      </c>
      <c r="D62" s="35">
        <v>23</v>
      </c>
      <c r="E62" s="56" t="s">
        <v>228</v>
      </c>
      <c r="F62" s="56" t="s">
        <v>228</v>
      </c>
      <c r="G62" s="36">
        <v>1</v>
      </c>
      <c r="H62" s="36">
        <v>1</v>
      </c>
      <c r="I62" s="56" t="s">
        <v>228</v>
      </c>
      <c r="J62" s="56" t="s">
        <v>228</v>
      </c>
      <c r="K62" s="36">
        <v>0</v>
      </c>
      <c r="L62" s="36">
        <v>0</v>
      </c>
      <c r="M62" s="56" t="s">
        <v>228</v>
      </c>
      <c r="N62" s="56" t="s">
        <v>228</v>
      </c>
      <c r="O62" s="36">
        <v>5</v>
      </c>
      <c r="P62" s="36">
        <v>5</v>
      </c>
    </row>
    <row r="63" spans="1:16" ht="16" customHeight="1" x14ac:dyDescent="0.25">
      <c r="A63" s="33" t="s">
        <v>160</v>
      </c>
      <c r="B63" s="47" t="s">
        <v>161</v>
      </c>
      <c r="C63" s="34">
        <v>45</v>
      </c>
      <c r="D63" s="35">
        <v>43</v>
      </c>
      <c r="E63" s="56" t="s">
        <v>228</v>
      </c>
      <c r="F63" s="56" t="s">
        <v>228</v>
      </c>
      <c r="G63" s="36">
        <v>4</v>
      </c>
      <c r="H63" s="36">
        <v>4</v>
      </c>
      <c r="I63" s="56" t="s">
        <v>228</v>
      </c>
      <c r="J63" s="56" t="s">
        <v>228</v>
      </c>
      <c r="K63" s="36">
        <v>7</v>
      </c>
      <c r="L63" s="36">
        <v>6</v>
      </c>
      <c r="M63" s="56" t="s">
        <v>228</v>
      </c>
      <c r="N63" s="56" t="s">
        <v>228</v>
      </c>
      <c r="O63" s="36">
        <v>6</v>
      </c>
      <c r="P63" s="36">
        <v>6</v>
      </c>
    </row>
    <row r="64" spans="1:16" ht="16" customHeight="1" x14ac:dyDescent="0.25">
      <c r="A64" s="33" t="s">
        <v>162</v>
      </c>
      <c r="B64" s="47" t="s">
        <v>163</v>
      </c>
      <c r="C64" s="34">
        <v>10</v>
      </c>
      <c r="D64" s="35">
        <v>10</v>
      </c>
      <c r="E64" s="56" t="s">
        <v>228</v>
      </c>
      <c r="F64" s="56" t="s">
        <v>228</v>
      </c>
      <c r="G64" s="36">
        <v>1</v>
      </c>
      <c r="H64" s="36">
        <v>1</v>
      </c>
      <c r="I64" s="56" t="s">
        <v>228</v>
      </c>
      <c r="J64" s="56" t="s">
        <v>228</v>
      </c>
      <c r="K64" s="36">
        <v>0</v>
      </c>
      <c r="L64" s="36">
        <v>0</v>
      </c>
      <c r="M64" s="56" t="s">
        <v>228</v>
      </c>
      <c r="N64" s="56" t="s">
        <v>228</v>
      </c>
      <c r="O64" s="36">
        <v>3</v>
      </c>
      <c r="P64" s="36">
        <v>3</v>
      </c>
    </row>
    <row r="65" spans="1:16" ht="16" customHeight="1" x14ac:dyDescent="0.25">
      <c r="A65" s="33" t="s">
        <v>164</v>
      </c>
      <c r="B65" s="47" t="s">
        <v>165</v>
      </c>
      <c r="C65" s="34">
        <v>14</v>
      </c>
      <c r="D65" s="35">
        <v>14</v>
      </c>
      <c r="E65" s="56" t="s">
        <v>228</v>
      </c>
      <c r="F65" s="56" t="s">
        <v>228</v>
      </c>
      <c r="G65" s="36">
        <v>1</v>
      </c>
      <c r="H65" s="36">
        <v>1</v>
      </c>
      <c r="I65" s="56" t="s">
        <v>228</v>
      </c>
      <c r="J65" s="56" t="s">
        <v>228</v>
      </c>
      <c r="K65" s="36">
        <v>0</v>
      </c>
      <c r="L65" s="36">
        <v>0</v>
      </c>
      <c r="M65" s="56" t="s">
        <v>228</v>
      </c>
      <c r="N65" s="56" t="s">
        <v>228</v>
      </c>
      <c r="O65" s="36">
        <v>3</v>
      </c>
      <c r="P65" s="36">
        <v>2</v>
      </c>
    </row>
    <row r="66" spans="1:16" ht="16" customHeight="1" x14ac:dyDescent="0.25">
      <c r="A66" s="33" t="s">
        <v>166</v>
      </c>
      <c r="B66" s="47" t="s">
        <v>167</v>
      </c>
      <c r="C66" s="34">
        <v>10</v>
      </c>
      <c r="D66" s="35">
        <v>10</v>
      </c>
      <c r="E66" s="56" t="s">
        <v>228</v>
      </c>
      <c r="F66" s="56" t="s">
        <v>228</v>
      </c>
      <c r="G66" s="36">
        <v>1</v>
      </c>
      <c r="H66" s="36">
        <v>1</v>
      </c>
      <c r="I66" s="56" t="s">
        <v>228</v>
      </c>
      <c r="J66" s="56" t="s">
        <v>228</v>
      </c>
      <c r="K66" s="36">
        <v>0</v>
      </c>
      <c r="L66" s="36">
        <v>0</v>
      </c>
      <c r="M66" s="56" t="s">
        <v>228</v>
      </c>
      <c r="N66" s="56" t="s">
        <v>228</v>
      </c>
      <c r="O66" s="36">
        <v>3</v>
      </c>
      <c r="P66" s="36">
        <v>3</v>
      </c>
    </row>
    <row r="67" spans="1:16" ht="16" customHeight="1" x14ac:dyDescent="0.25">
      <c r="A67" s="33" t="s">
        <v>168</v>
      </c>
      <c r="B67" s="47" t="s">
        <v>169</v>
      </c>
      <c r="C67" s="34">
        <v>10</v>
      </c>
      <c r="D67" s="35">
        <v>10</v>
      </c>
      <c r="E67" s="56" t="s">
        <v>228</v>
      </c>
      <c r="F67" s="56" t="s">
        <v>228</v>
      </c>
      <c r="G67" s="36">
        <v>1</v>
      </c>
      <c r="H67" s="36">
        <v>1</v>
      </c>
      <c r="I67" s="56" t="s">
        <v>228</v>
      </c>
      <c r="J67" s="56" t="s">
        <v>228</v>
      </c>
      <c r="K67" s="36">
        <v>0</v>
      </c>
      <c r="L67" s="36">
        <v>0</v>
      </c>
      <c r="M67" s="56" t="s">
        <v>228</v>
      </c>
      <c r="N67" s="56" t="s">
        <v>228</v>
      </c>
      <c r="O67" s="36">
        <v>3</v>
      </c>
      <c r="P67" s="36">
        <v>2</v>
      </c>
    </row>
    <row r="68" spans="1:16" ht="16" customHeight="1" x14ac:dyDescent="0.25">
      <c r="A68" s="33" t="s">
        <v>170</v>
      </c>
      <c r="B68" s="47" t="s">
        <v>171</v>
      </c>
      <c r="C68" s="34">
        <v>19</v>
      </c>
      <c r="D68" s="35">
        <v>17</v>
      </c>
      <c r="E68" s="56" t="s">
        <v>228</v>
      </c>
      <c r="F68" s="56" t="s">
        <v>228</v>
      </c>
      <c r="G68" s="36">
        <v>1</v>
      </c>
      <c r="H68" s="36">
        <v>1</v>
      </c>
      <c r="I68" s="56" t="s">
        <v>228</v>
      </c>
      <c r="J68" s="56" t="s">
        <v>228</v>
      </c>
      <c r="K68" s="36">
        <v>0</v>
      </c>
      <c r="L68" s="36">
        <v>0</v>
      </c>
      <c r="M68" s="56" t="s">
        <v>228</v>
      </c>
      <c r="N68" s="56" t="s">
        <v>228</v>
      </c>
      <c r="O68" s="36">
        <v>3</v>
      </c>
      <c r="P68" s="36">
        <v>2</v>
      </c>
    </row>
    <row r="69" spans="1:16" ht="16" customHeight="1" x14ac:dyDescent="0.25">
      <c r="A69" s="33" t="s">
        <v>172</v>
      </c>
      <c r="B69" s="47" t="s">
        <v>173</v>
      </c>
      <c r="C69" s="34">
        <v>14</v>
      </c>
      <c r="D69" s="35">
        <v>14</v>
      </c>
      <c r="E69" s="56" t="s">
        <v>228</v>
      </c>
      <c r="F69" s="56" t="s">
        <v>228</v>
      </c>
      <c r="G69" s="36">
        <v>1</v>
      </c>
      <c r="H69" s="36">
        <v>1</v>
      </c>
      <c r="I69" s="56" t="s">
        <v>228</v>
      </c>
      <c r="J69" s="56" t="s">
        <v>228</v>
      </c>
      <c r="K69" s="36">
        <v>0</v>
      </c>
      <c r="L69" s="36">
        <v>0</v>
      </c>
      <c r="M69" s="56" t="s">
        <v>228</v>
      </c>
      <c r="N69" s="56" t="s">
        <v>228</v>
      </c>
      <c r="O69" s="36">
        <v>3</v>
      </c>
      <c r="P69" s="36">
        <v>3</v>
      </c>
    </row>
    <row r="70" spans="1:16" ht="16" customHeight="1" x14ac:dyDescent="0.25">
      <c r="A70" s="33" t="s">
        <v>174</v>
      </c>
      <c r="B70" s="47" t="s">
        <v>175</v>
      </c>
      <c r="C70" s="34">
        <v>10</v>
      </c>
      <c r="D70" s="35">
        <v>10</v>
      </c>
      <c r="E70" s="56" t="s">
        <v>228</v>
      </c>
      <c r="F70" s="56" t="s">
        <v>228</v>
      </c>
      <c r="G70" s="36">
        <v>1</v>
      </c>
      <c r="H70" s="36">
        <v>1</v>
      </c>
      <c r="I70" s="56" t="s">
        <v>228</v>
      </c>
      <c r="J70" s="56" t="s">
        <v>228</v>
      </c>
      <c r="K70" s="36">
        <v>0</v>
      </c>
      <c r="L70" s="36">
        <v>0</v>
      </c>
      <c r="M70" s="56" t="s">
        <v>228</v>
      </c>
      <c r="N70" s="56" t="s">
        <v>228</v>
      </c>
      <c r="O70" s="36">
        <v>3</v>
      </c>
      <c r="P70" s="36">
        <v>3</v>
      </c>
    </row>
    <row r="71" spans="1:16" ht="16" customHeight="1" x14ac:dyDescent="0.25">
      <c r="A71" s="33" t="s">
        <v>176</v>
      </c>
      <c r="B71" s="47" t="s">
        <v>177</v>
      </c>
      <c r="C71" s="34">
        <v>15</v>
      </c>
      <c r="D71" s="35">
        <v>15</v>
      </c>
      <c r="E71" s="56" t="s">
        <v>228</v>
      </c>
      <c r="F71" s="56" t="s">
        <v>228</v>
      </c>
      <c r="G71" s="36">
        <v>1</v>
      </c>
      <c r="H71" s="36">
        <v>1</v>
      </c>
      <c r="I71" s="56" t="s">
        <v>228</v>
      </c>
      <c r="J71" s="56" t="s">
        <v>228</v>
      </c>
      <c r="K71" s="36">
        <v>0</v>
      </c>
      <c r="L71" s="36">
        <v>0</v>
      </c>
      <c r="M71" s="56" t="s">
        <v>228</v>
      </c>
      <c r="N71" s="56" t="s">
        <v>228</v>
      </c>
      <c r="O71" s="36">
        <v>3</v>
      </c>
      <c r="P71" s="36">
        <v>3</v>
      </c>
    </row>
    <row r="72" spans="1:16" ht="16" customHeight="1" x14ac:dyDescent="0.25">
      <c r="A72" s="33" t="s">
        <v>178</v>
      </c>
      <c r="B72" s="47" t="s">
        <v>179</v>
      </c>
      <c r="C72" s="34">
        <v>20</v>
      </c>
      <c r="D72" s="35">
        <v>19</v>
      </c>
      <c r="E72" s="56" t="s">
        <v>228</v>
      </c>
      <c r="F72" s="56" t="s">
        <v>228</v>
      </c>
      <c r="G72" s="36">
        <v>1</v>
      </c>
      <c r="H72" s="36">
        <v>1</v>
      </c>
      <c r="I72" s="56" t="s">
        <v>228</v>
      </c>
      <c r="J72" s="56" t="s">
        <v>228</v>
      </c>
      <c r="K72" s="36">
        <v>0</v>
      </c>
      <c r="L72" s="36">
        <v>0</v>
      </c>
      <c r="M72" s="56" t="s">
        <v>228</v>
      </c>
      <c r="N72" s="56" t="s">
        <v>228</v>
      </c>
      <c r="O72" s="36">
        <v>3</v>
      </c>
      <c r="P72" s="36">
        <v>3</v>
      </c>
    </row>
    <row r="73" spans="1:16" ht="16" customHeight="1" x14ac:dyDescent="0.25">
      <c r="A73" s="33" t="s">
        <v>180</v>
      </c>
      <c r="B73" s="47" t="s">
        <v>181</v>
      </c>
      <c r="C73" s="34">
        <v>42</v>
      </c>
      <c r="D73" s="35">
        <v>40</v>
      </c>
      <c r="E73" s="56" t="s">
        <v>228</v>
      </c>
      <c r="F73" s="56" t="s">
        <v>228</v>
      </c>
      <c r="G73" s="36">
        <v>2</v>
      </c>
      <c r="H73" s="36">
        <v>2</v>
      </c>
      <c r="I73" s="56" t="s">
        <v>228</v>
      </c>
      <c r="J73" s="56" t="s">
        <v>228</v>
      </c>
      <c r="K73" s="36">
        <v>12</v>
      </c>
      <c r="L73" s="36">
        <v>12</v>
      </c>
      <c r="M73" s="56" t="s">
        <v>228</v>
      </c>
      <c r="N73" s="56" t="s">
        <v>228</v>
      </c>
      <c r="O73" s="36">
        <v>7</v>
      </c>
      <c r="P73" s="36">
        <v>7</v>
      </c>
    </row>
    <row r="74" spans="1:16" ht="16" customHeight="1" x14ac:dyDescent="0.25">
      <c r="A74" s="33" t="s">
        <v>182</v>
      </c>
      <c r="B74" s="47" t="s">
        <v>183</v>
      </c>
      <c r="C74" s="34">
        <v>27</v>
      </c>
      <c r="D74" s="35">
        <v>25</v>
      </c>
      <c r="E74" s="56" t="s">
        <v>228</v>
      </c>
      <c r="F74" s="56" t="s">
        <v>228</v>
      </c>
      <c r="G74" s="36">
        <v>1</v>
      </c>
      <c r="H74" s="36">
        <v>1</v>
      </c>
      <c r="I74" s="56" t="s">
        <v>228</v>
      </c>
      <c r="J74" s="56" t="s">
        <v>228</v>
      </c>
      <c r="K74" s="36">
        <v>0</v>
      </c>
      <c r="L74" s="36">
        <v>0</v>
      </c>
      <c r="M74" s="56" t="s">
        <v>228</v>
      </c>
      <c r="N74" s="56" t="s">
        <v>228</v>
      </c>
      <c r="O74" s="36">
        <v>8</v>
      </c>
      <c r="P74" s="36">
        <v>7</v>
      </c>
    </row>
    <row r="75" spans="1:16" ht="16" customHeight="1" x14ac:dyDescent="0.25">
      <c r="A75" s="33" t="s">
        <v>184</v>
      </c>
      <c r="B75" s="47" t="s">
        <v>185</v>
      </c>
      <c r="C75" s="34">
        <v>14</v>
      </c>
      <c r="D75" s="35">
        <v>14</v>
      </c>
      <c r="E75" s="56" t="s">
        <v>228</v>
      </c>
      <c r="F75" s="56" t="s">
        <v>228</v>
      </c>
      <c r="G75" s="36">
        <v>1</v>
      </c>
      <c r="H75" s="36">
        <v>1</v>
      </c>
      <c r="I75" s="56" t="s">
        <v>228</v>
      </c>
      <c r="J75" s="56" t="s">
        <v>228</v>
      </c>
      <c r="K75" s="36">
        <v>0</v>
      </c>
      <c r="L75" s="36">
        <v>0</v>
      </c>
      <c r="M75" s="56" t="s">
        <v>228</v>
      </c>
      <c r="N75" s="56" t="s">
        <v>228</v>
      </c>
      <c r="O75" s="36">
        <v>3</v>
      </c>
      <c r="P75" s="36">
        <v>3</v>
      </c>
    </row>
    <row r="76" spans="1:16" ht="16" customHeight="1" x14ac:dyDescent="0.25">
      <c r="A76" s="33" t="s">
        <v>186</v>
      </c>
      <c r="B76" s="47" t="s">
        <v>187</v>
      </c>
      <c r="C76" s="34">
        <v>14</v>
      </c>
      <c r="D76" s="35">
        <v>14</v>
      </c>
      <c r="E76" s="56" t="s">
        <v>228</v>
      </c>
      <c r="F76" s="56" t="s">
        <v>228</v>
      </c>
      <c r="G76" s="36">
        <v>1</v>
      </c>
      <c r="H76" s="36">
        <v>1</v>
      </c>
      <c r="I76" s="56" t="s">
        <v>228</v>
      </c>
      <c r="J76" s="56" t="s">
        <v>228</v>
      </c>
      <c r="K76" s="36">
        <v>0</v>
      </c>
      <c r="L76" s="36">
        <v>0</v>
      </c>
      <c r="M76" s="56" t="s">
        <v>228</v>
      </c>
      <c r="N76" s="56" t="s">
        <v>228</v>
      </c>
      <c r="O76" s="36">
        <v>3</v>
      </c>
      <c r="P76" s="36">
        <v>3</v>
      </c>
    </row>
    <row r="77" spans="1:16" ht="16" customHeight="1" x14ac:dyDescent="0.25">
      <c r="A77" s="33" t="s">
        <v>188</v>
      </c>
      <c r="B77" s="47" t="s">
        <v>189</v>
      </c>
      <c r="C77" s="34">
        <v>14</v>
      </c>
      <c r="D77" s="35">
        <v>14</v>
      </c>
      <c r="E77" s="56" t="s">
        <v>228</v>
      </c>
      <c r="F77" s="56" t="s">
        <v>228</v>
      </c>
      <c r="G77" s="36">
        <v>0</v>
      </c>
      <c r="H77" s="36">
        <v>0</v>
      </c>
      <c r="I77" s="56" t="s">
        <v>228</v>
      </c>
      <c r="J77" s="56" t="s">
        <v>228</v>
      </c>
      <c r="K77" s="36">
        <v>0</v>
      </c>
      <c r="L77" s="36">
        <v>0</v>
      </c>
      <c r="M77" s="56" t="s">
        <v>228</v>
      </c>
      <c r="N77" s="56" t="s">
        <v>228</v>
      </c>
      <c r="O77" s="36">
        <v>3</v>
      </c>
      <c r="P77" s="36">
        <v>3</v>
      </c>
    </row>
    <row r="78" spans="1:16" ht="16" customHeight="1" x14ac:dyDescent="0.25">
      <c r="A78" s="33" t="s">
        <v>190</v>
      </c>
      <c r="B78" s="47" t="s">
        <v>191</v>
      </c>
      <c r="C78" s="34">
        <v>51</v>
      </c>
      <c r="D78" s="35">
        <v>46</v>
      </c>
      <c r="E78" s="56" t="s">
        <v>228</v>
      </c>
      <c r="F78" s="56" t="s">
        <v>228</v>
      </c>
      <c r="G78" s="36">
        <v>4</v>
      </c>
      <c r="H78" s="36">
        <v>5</v>
      </c>
      <c r="I78" s="56" t="s">
        <v>228</v>
      </c>
      <c r="J78" s="56" t="s">
        <v>228</v>
      </c>
      <c r="K78" s="36">
        <v>10</v>
      </c>
      <c r="L78" s="36">
        <v>10</v>
      </c>
      <c r="M78" s="56" t="s">
        <v>228</v>
      </c>
      <c r="N78" s="56" t="s">
        <v>228</v>
      </c>
      <c r="O78" s="36">
        <v>5</v>
      </c>
      <c r="P78" s="36">
        <v>5</v>
      </c>
    </row>
    <row r="79" spans="1:16" ht="16" customHeight="1" x14ac:dyDescent="0.25">
      <c r="A79" s="33" t="s">
        <v>192</v>
      </c>
      <c r="B79" s="47" t="s">
        <v>193</v>
      </c>
      <c r="C79" s="34">
        <v>14</v>
      </c>
      <c r="D79" s="35">
        <v>13</v>
      </c>
      <c r="E79" s="56" t="s">
        <v>228</v>
      </c>
      <c r="F79" s="56" t="s">
        <v>228</v>
      </c>
      <c r="G79" s="36">
        <v>0</v>
      </c>
      <c r="H79" s="36">
        <v>0</v>
      </c>
      <c r="I79" s="56" t="s">
        <v>228</v>
      </c>
      <c r="J79" s="56" t="s">
        <v>228</v>
      </c>
      <c r="K79" s="36">
        <v>0</v>
      </c>
      <c r="L79" s="36">
        <v>0</v>
      </c>
      <c r="M79" s="56" t="s">
        <v>228</v>
      </c>
      <c r="N79" s="56" t="s">
        <v>228</v>
      </c>
      <c r="O79" s="36">
        <v>3</v>
      </c>
      <c r="P79" s="36">
        <v>3</v>
      </c>
    </row>
    <row r="80" spans="1:16" ht="16" customHeight="1" x14ac:dyDescent="0.25">
      <c r="A80" s="33" t="s">
        <v>194</v>
      </c>
      <c r="B80" s="47" t="s">
        <v>195</v>
      </c>
      <c r="C80" s="34">
        <v>12</v>
      </c>
      <c r="D80" s="35">
        <v>12</v>
      </c>
      <c r="E80" s="56" t="s">
        <v>228</v>
      </c>
      <c r="F80" s="56" t="s">
        <v>228</v>
      </c>
      <c r="G80" s="36">
        <v>1</v>
      </c>
      <c r="H80" s="36">
        <v>1</v>
      </c>
      <c r="I80" s="56" t="s">
        <v>228</v>
      </c>
      <c r="J80" s="56" t="s">
        <v>228</v>
      </c>
      <c r="K80" s="36">
        <v>0</v>
      </c>
      <c r="L80" s="36">
        <v>0</v>
      </c>
      <c r="M80" s="56" t="s">
        <v>228</v>
      </c>
      <c r="N80" s="56" t="s">
        <v>228</v>
      </c>
      <c r="O80" s="36">
        <v>3</v>
      </c>
      <c r="P80" s="36">
        <v>3</v>
      </c>
    </row>
    <row r="81" spans="1:16" ht="16" customHeight="1" x14ac:dyDescent="0.25">
      <c r="A81" s="33" t="s">
        <v>196</v>
      </c>
      <c r="B81" s="47" t="s">
        <v>197</v>
      </c>
      <c r="C81" s="35">
        <v>59</v>
      </c>
      <c r="D81" s="35">
        <v>55</v>
      </c>
      <c r="E81" s="56" t="s">
        <v>228</v>
      </c>
      <c r="F81" s="56" t="s">
        <v>228</v>
      </c>
      <c r="G81" s="36">
        <v>2</v>
      </c>
      <c r="H81" s="36">
        <v>2</v>
      </c>
      <c r="I81" s="56" t="s">
        <v>228</v>
      </c>
      <c r="J81" s="56" t="s">
        <v>228</v>
      </c>
      <c r="K81" s="36">
        <v>11</v>
      </c>
      <c r="L81" s="36">
        <v>11</v>
      </c>
      <c r="M81" s="56" t="s">
        <v>228</v>
      </c>
      <c r="N81" s="56" t="s">
        <v>228</v>
      </c>
      <c r="O81" s="36">
        <v>8</v>
      </c>
      <c r="P81" s="36">
        <v>7</v>
      </c>
    </row>
    <row r="82" spans="1:16" ht="16" customHeight="1" x14ac:dyDescent="0.25">
      <c r="A82" s="33" t="s">
        <v>198</v>
      </c>
      <c r="B82" s="47" t="s">
        <v>199</v>
      </c>
      <c r="C82" s="35">
        <v>12</v>
      </c>
      <c r="D82" s="35">
        <v>11</v>
      </c>
      <c r="E82" s="56" t="s">
        <v>228</v>
      </c>
      <c r="F82" s="56" t="s">
        <v>228</v>
      </c>
      <c r="G82" s="36">
        <v>1</v>
      </c>
      <c r="H82" s="36">
        <v>1</v>
      </c>
      <c r="I82" s="56" t="s">
        <v>228</v>
      </c>
      <c r="J82" s="56" t="s">
        <v>228</v>
      </c>
      <c r="K82" s="36">
        <v>0</v>
      </c>
      <c r="L82" s="36">
        <v>0</v>
      </c>
      <c r="M82" s="56" t="s">
        <v>228</v>
      </c>
      <c r="N82" s="56" t="s">
        <v>228</v>
      </c>
      <c r="O82" s="36">
        <v>3</v>
      </c>
      <c r="P82" s="36">
        <v>3</v>
      </c>
    </row>
    <row r="83" spans="1:16" ht="16" customHeight="1" x14ac:dyDescent="0.25">
      <c r="A83" s="37" t="s">
        <v>200</v>
      </c>
      <c r="B83" s="48" t="s">
        <v>201</v>
      </c>
      <c r="C83" s="38">
        <v>11</v>
      </c>
      <c r="D83" s="38">
        <v>10</v>
      </c>
      <c r="E83" s="56" t="s">
        <v>228</v>
      </c>
      <c r="F83" s="56" t="s">
        <v>228</v>
      </c>
      <c r="G83" s="39">
        <v>1</v>
      </c>
      <c r="H83" s="39">
        <v>1</v>
      </c>
      <c r="I83" s="56" t="s">
        <v>228</v>
      </c>
      <c r="J83" s="56" t="s">
        <v>228</v>
      </c>
      <c r="K83" s="39">
        <v>0</v>
      </c>
      <c r="L83" s="39">
        <v>0</v>
      </c>
      <c r="M83" s="56" t="s">
        <v>228</v>
      </c>
      <c r="N83" s="56" t="s">
        <v>228</v>
      </c>
      <c r="O83" s="36">
        <v>3</v>
      </c>
      <c r="P83" s="39">
        <v>3</v>
      </c>
    </row>
    <row r="84" spans="1:16" ht="16" customHeight="1" thickBot="1" x14ac:dyDescent="0.3">
      <c r="A84" s="102" t="s">
        <v>8</v>
      </c>
      <c r="B84" s="103"/>
      <c r="C84" s="53">
        <f>SUM(C6:C83)</f>
        <v>3328</v>
      </c>
      <c r="D84" s="53">
        <f t="shared" ref="D84:P84" si="0">SUM(D6:D83)</f>
        <v>3218</v>
      </c>
      <c r="E84" s="53">
        <f t="shared" si="0"/>
        <v>0</v>
      </c>
      <c r="F84" s="53">
        <f t="shared" si="0"/>
        <v>0</v>
      </c>
      <c r="G84" s="53">
        <f t="shared" si="0"/>
        <v>121</v>
      </c>
      <c r="H84" s="53">
        <f t="shared" si="0"/>
        <v>119</v>
      </c>
      <c r="I84" s="53">
        <f t="shared" si="0"/>
        <v>0</v>
      </c>
      <c r="J84" s="53">
        <f t="shared" si="0"/>
        <v>0</v>
      </c>
      <c r="K84" s="53">
        <f t="shared" si="0"/>
        <v>188</v>
      </c>
      <c r="L84" s="53">
        <f t="shared" si="0"/>
        <v>176</v>
      </c>
      <c r="M84" s="53">
        <f t="shared" si="0"/>
        <v>0</v>
      </c>
      <c r="N84" s="53">
        <f t="shared" si="0"/>
        <v>0</v>
      </c>
      <c r="O84" s="53">
        <f t="shared" si="0"/>
        <v>485</v>
      </c>
      <c r="P84" s="53">
        <f t="shared" si="0"/>
        <v>443</v>
      </c>
    </row>
    <row r="85" spans="1:16" ht="17.5" customHeight="1" thickTop="1" x14ac:dyDescent="0.25">
      <c r="A85" s="26"/>
    </row>
    <row r="86" spans="1:16" ht="16" customHeight="1" x14ac:dyDescent="0.25">
      <c r="C86" s="79" t="s">
        <v>202</v>
      </c>
      <c r="D86" s="79"/>
      <c r="E86" s="79"/>
      <c r="F86" s="79"/>
      <c r="G86" s="41"/>
      <c r="H86" s="79" t="s">
        <v>203</v>
      </c>
      <c r="I86" s="79"/>
      <c r="J86" s="79"/>
      <c r="K86" s="79"/>
    </row>
    <row r="87" spans="1:16" ht="16" customHeight="1" x14ac:dyDescent="0.25">
      <c r="C87" s="101" t="str">
        <f>IF(C84='ตาราง1-2'!B9,"ข้อมูลถูกต้อง","ข้อมูลไม่ถูกต้องจำนวนรวมอัตราต้องเท่ากับจำนวนตำแหน่งในตาราง 1")</f>
        <v>ข้อมูลถูกต้อง</v>
      </c>
      <c r="D87" s="101"/>
      <c r="E87" s="101"/>
      <c r="F87" s="101"/>
      <c r="G87" s="41"/>
      <c r="H87" s="101" t="str">
        <f>IF(D84='ตาราง1-2'!D9,"ข้อมูลถูกต้อง","ข้อมูลไม่ถูกต้องจำนวนรวมคนต้องเท่ากับจำนวนคนครองในตาราง 1")</f>
        <v>ข้อมูลถูกต้อง</v>
      </c>
      <c r="I87" s="101"/>
      <c r="J87" s="101"/>
      <c r="K87" s="101"/>
    </row>
    <row r="88" spans="1:16" ht="16" customHeight="1" x14ac:dyDescent="0.25">
      <c r="C88" s="101"/>
      <c r="D88" s="101"/>
      <c r="E88" s="101"/>
      <c r="F88" s="101"/>
      <c r="G88" s="41"/>
      <c r="H88" s="101"/>
      <c r="I88" s="101"/>
      <c r="J88" s="101"/>
      <c r="K88" s="101"/>
    </row>
    <row r="89" spans="1:16" ht="16" customHeight="1" x14ac:dyDescent="0.25">
      <c r="C89" s="101"/>
      <c r="D89" s="101"/>
      <c r="E89" s="101"/>
      <c r="F89" s="101"/>
      <c r="G89" s="41"/>
      <c r="H89" s="101"/>
      <c r="I89" s="101"/>
      <c r="J89" s="101"/>
      <c r="K89" s="101"/>
    </row>
    <row r="90" spans="1:16" ht="16" customHeight="1" x14ac:dyDescent="0.25">
      <c r="C90" s="101"/>
      <c r="D90" s="101"/>
      <c r="E90" s="101"/>
      <c r="F90" s="101"/>
      <c r="G90" s="41"/>
      <c r="H90" s="101"/>
      <c r="I90" s="101"/>
      <c r="J90" s="101"/>
      <c r="K90" s="101"/>
    </row>
    <row r="91" spans="1:16" ht="16" customHeight="1" x14ac:dyDescent="0.25">
      <c r="C91" s="101"/>
      <c r="D91" s="101"/>
      <c r="E91" s="101"/>
      <c r="F91" s="101"/>
      <c r="G91" s="41"/>
      <c r="H91" s="101"/>
      <c r="I91" s="101"/>
      <c r="J91" s="101"/>
      <c r="K91" s="101"/>
    </row>
  </sheetData>
  <mergeCells count="19">
    <mergeCell ref="C86:F86"/>
    <mergeCell ref="H86:K86"/>
    <mergeCell ref="C87:F91"/>
    <mergeCell ref="H87:K91"/>
    <mergeCell ref="A84:B84"/>
    <mergeCell ref="G2:J2"/>
    <mergeCell ref="A1:P1"/>
    <mergeCell ref="A2:B5"/>
    <mergeCell ref="C2:D4"/>
    <mergeCell ref="E2:F4"/>
    <mergeCell ref="G3:H3"/>
    <mergeCell ref="G4:H4"/>
    <mergeCell ref="I3:J4"/>
    <mergeCell ref="K3:L3"/>
    <mergeCell ref="K4:L4"/>
    <mergeCell ref="M3:N3"/>
    <mergeCell ref="M4:N4"/>
    <mergeCell ref="O3:P4"/>
    <mergeCell ref="K2:P2"/>
  </mergeCells>
  <pageMargins left="1.0629921259842521" right="0.19685039370078741" top="0.55118110236220474" bottom="0.59055118110236227" header="0.15748031496062992" footer="0.19685039370078741"/>
  <pageSetup paperSize="9" scale="90" firstPageNumber="3" orientation="landscape" useFirstPageNumber="1" horizontalDpi="1200" verticalDpi="1200" r:id="rId1"/>
  <headerFooter alignWithMargins="0">
    <oddHeader>&amp;R&amp;"TH SarabunPSK,Bold"&amp;16หน้าที่ 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ตาราง1-2</vt:lpstr>
      <vt:lpstr>ตาราง3</vt:lpstr>
      <vt:lpstr>ตาราง4</vt:lpstr>
      <vt:lpstr>'ตาราง1-2'!Print_Area</vt:lpstr>
      <vt:lpstr>ตาราง3!Print_Area</vt:lpstr>
      <vt:lpstr>ตาราง4!Print_Area</vt:lpstr>
      <vt:lpstr>ตาราง4!Print_Titles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Test</dc:creator>
  <cp:keywords/>
  <dc:description/>
  <cp:lastModifiedBy>Wittaya Veerachairattana</cp:lastModifiedBy>
  <cp:revision/>
  <cp:lastPrinted>2025-10-21T08:25:34Z</cp:lastPrinted>
  <dcterms:created xsi:type="dcterms:W3CDTF">2006-04-04T06:34:54Z</dcterms:created>
  <dcterms:modified xsi:type="dcterms:W3CDTF">2026-06-30T03:16:46Z</dcterms:modified>
  <cp:category/>
  <cp:contentStatus/>
</cp:coreProperties>
</file>